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Audit\2560-Q2\File Elcid\"/>
    </mc:Choice>
  </mc:AlternateContent>
  <bookViews>
    <workbookView xWindow="0" yWindow="0" windowWidth="28800" windowHeight="13230"/>
  </bookViews>
  <sheets>
    <sheet name="Eng2-3" sheetId="1" r:id="rId1"/>
    <sheet name="Eng4-5" sheetId="2" r:id="rId2"/>
    <sheet name="Eng6-7" sheetId="3" r:id="rId3"/>
    <sheet name="Eng8" sheetId="4" r:id="rId4"/>
    <sheet name="Eng9" sheetId="5" r:id="rId5"/>
    <sheet name="Eng10-11" sheetId="6" r:id="rId6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5" i="6" l="1"/>
  <c r="K95" i="6"/>
  <c r="I95" i="6"/>
  <c r="G95" i="6"/>
  <c r="M88" i="6"/>
  <c r="K88" i="6"/>
  <c r="I88" i="6"/>
  <c r="G88" i="6"/>
  <c r="M83" i="6"/>
  <c r="K83" i="6"/>
  <c r="I83" i="6"/>
  <c r="G83" i="6"/>
  <c r="M38" i="6"/>
  <c r="M43" i="6" s="1"/>
  <c r="K38" i="6"/>
  <c r="K43" i="6" s="1"/>
  <c r="I38" i="6"/>
  <c r="I43" i="6" s="1"/>
  <c r="G38" i="6"/>
  <c r="G43" i="6" s="1"/>
  <c r="S25" i="5"/>
  <c r="Q25" i="5"/>
  <c r="O25" i="5"/>
  <c r="M25" i="5"/>
  <c r="L25" i="5"/>
  <c r="K25" i="5"/>
  <c r="J25" i="5"/>
  <c r="I25" i="5"/>
  <c r="H25" i="5"/>
  <c r="G25" i="5"/>
  <c r="F25" i="5"/>
  <c r="E25" i="5"/>
  <c r="S23" i="5"/>
  <c r="S21" i="5"/>
  <c r="S20" i="5"/>
  <c r="S19" i="5"/>
  <c r="S17" i="5"/>
  <c r="Q17" i="5"/>
  <c r="O17" i="5"/>
  <c r="N17" i="5"/>
  <c r="M17" i="5"/>
  <c r="K17" i="5"/>
  <c r="J17" i="5"/>
  <c r="I17" i="5"/>
  <c r="G17" i="5"/>
  <c r="F17" i="5"/>
  <c r="E17" i="5"/>
  <c r="S15" i="5"/>
  <c r="S14" i="5"/>
  <c r="S13" i="5"/>
  <c r="S27" i="4"/>
  <c r="O27" i="4"/>
  <c r="N27" i="4"/>
  <c r="M27" i="4"/>
  <c r="L27" i="4"/>
  <c r="K27" i="4"/>
  <c r="J27" i="4"/>
  <c r="I27" i="4"/>
  <c r="H27" i="4"/>
  <c r="G27" i="4"/>
  <c r="F27" i="4"/>
  <c r="E27" i="4"/>
  <c r="U19" i="4"/>
  <c r="T19" i="4"/>
  <c r="R19" i="4"/>
  <c r="Q19" i="4"/>
  <c r="P19" i="4"/>
  <c r="O19" i="4"/>
  <c r="M19" i="4"/>
  <c r="L19" i="4"/>
  <c r="K19" i="4"/>
  <c r="J19" i="4"/>
  <c r="I19" i="4"/>
  <c r="H19" i="4"/>
  <c r="G19" i="4"/>
  <c r="F19" i="4"/>
  <c r="E19" i="4"/>
  <c r="S17" i="4"/>
  <c r="W17" i="4" s="1"/>
  <c r="S15" i="4"/>
  <c r="W15" i="4" s="1"/>
  <c r="W14" i="4"/>
  <c r="S14" i="4"/>
  <c r="S19" i="4" s="1"/>
  <c r="M57" i="3"/>
  <c r="K57" i="3"/>
  <c r="K60" i="3" s="1"/>
  <c r="I57" i="3"/>
  <c r="I60" i="3" s="1"/>
  <c r="G57" i="3"/>
  <c r="G60" i="3" s="1"/>
  <c r="M47" i="3"/>
  <c r="M60" i="3" s="1"/>
  <c r="M63" i="3" s="1"/>
  <c r="I47" i="3"/>
  <c r="M33" i="3"/>
  <c r="M36" i="3" s="1"/>
  <c r="I33" i="3"/>
  <c r="I36" i="3" s="1"/>
  <c r="M23" i="3"/>
  <c r="K23" i="3"/>
  <c r="K25" i="3" s="1"/>
  <c r="K33" i="3" s="1"/>
  <c r="K36" i="3" s="1"/>
  <c r="I23" i="3"/>
  <c r="G23" i="3"/>
  <c r="M16" i="3"/>
  <c r="K16" i="3"/>
  <c r="I16" i="3"/>
  <c r="G16" i="3"/>
  <c r="G25" i="3" s="1"/>
  <c r="G33" i="3" s="1"/>
  <c r="G36" i="3" s="1"/>
  <c r="A107" i="2"/>
  <c r="M78" i="2"/>
  <c r="K78" i="2"/>
  <c r="I78" i="2"/>
  <c r="G78" i="2"/>
  <c r="M71" i="2"/>
  <c r="K71" i="2"/>
  <c r="I71" i="2"/>
  <c r="G71" i="2"/>
  <c r="M65" i="2"/>
  <c r="K65" i="2"/>
  <c r="I65" i="2"/>
  <c r="G65" i="2"/>
  <c r="E65" i="2"/>
  <c r="M64" i="2"/>
  <c r="K64" i="2"/>
  <c r="I64" i="2"/>
  <c r="G64" i="2"/>
  <c r="M50" i="2"/>
  <c r="G50" i="2"/>
  <c r="M47" i="2"/>
  <c r="K47" i="2"/>
  <c r="K50" i="2" s="1"/>
  <c r="I47" i="2"/>
  <c r="I50" i="2" s="1"/>
  <c r="G47" i="2"/>
  <c r="M23" i="2"/>
  <c r="K23" i="2"/>
  <c r="K25" i="2" s="1"/>
  <c r="K33" i="2" s="1"/>
  <c r="K36" i="2" s="1"/>
  <c r="K53" i="2" s="1"/>
  <c r="I23" i="2"/>
  <c r="G23" i="2"/>
  <c r="M16" i="2"/>
  <c r="M25" i="2" s="1"/>
  <c r="M33" i="2" s="1"/>
  <c r="M36" i="2" s="1"/>
  <c r="M53" i="2" s="1"/>
  <c r="K16" i="2"/>
  <c r="I16" i="2"/>
  <c r="I25" i="2" s="1"/>
  <c r="I33" i="2" s="1"/>
  <c r="I36" i="2" s="1"/>
  <c r="I53" i="2" s="1"/>
  <c r="G16" i="2"/>
  <c r="G25" i="2" s="1"/>
  <c r="G33" i="2" s="1"/>
  <c r="G36" i="2" s="1"/>
  <c r="G53" i="2" s="1"/>
  <c r="A112" i="1"/>
  <c r="P105" i="1"/>
  <c r="P108" i="1" s="1"/>
  <c r="N105" i="1"/>
  <c r="N108" i="1" s="1"/>
  <c r="N110" i="1" s="1"/>
  <c r="L105" i="1"/>
  <c r="L108" i="1" s="1"/>
  <c r="J105" i="1"/>
  <c r="J108" i="1" s="1"/>
  <c r="J110" i="1" s="1"/>
  <c r="J83" i="1"/>
  <c r="P81" i="1"/>
  <c r="O81" i="1"/>
  <c r="N81" i="1"/>
  <c r="M81" i="1"/>
  <c r="L81" i="1"/>
  <c r="K81" i="1"/>
  <c r="J81" i="1"/>
  <c r="P74" i="1"/>
  <c r="P83" i="1" s="1"/>
  <c r="O74" i="1"/>
  <c r="N74" i="1"/>
  <c r="N83" i="1" s="1"/>
  <c r="M74" i="1"/>
  <c r="L74" i="1"/>
  <c r="L83" i="1" s="1"/>
  <c r="K74" i="1"/>
  <c r="J74" i="1"/>
  <c r="N63" i="1"/>
  <c r="J63" i="1"/>
  <c r="A56" i="1"/>
  <c r="A54" i="1"/>
  <c r="P38" i="1"/>
  <c r="N38" i="1"/>
  <c r="L38" i="1"/>
  <c r="J38" i="1"/>
  <c r="P24" i="1"/>
  <c r="P40" i="1" s="1"/>
  <c r="N24" i="1"/>
  <c r="N40" i="1" s="1"/>
  <c r="L24" i="1"/>
  <c r="L40" i="1" s="1"/>
  <c r="J24" i="1"/>
  <c r="J40" i="1" s="1"/>
  <c r="N10" i="1"/>
  <c r="W19" i="4" l="1"/>
  <c r="K63" i="3"/>
  <c r="G63" i="3"/>
  <c r="I63" i="3"/>
  <c r="P110" i="1"/>
  <c r="L110" i="1"/>
</calcChain>
</file>

<file path=xl/sharedStrings.xml><?xml version="1.0" encoding="utf-8"?>
<sst xmlns="http://schemas.openxmlformats.org/spreadsheetml/2006/main" count="469" uniqueCount="219">
  <si>
    <t>TV Thunder Public Company Limited</t>
  </si>
  <si>
    <t>Statement of Financial Position</t>
  </si>
  <si>
    <t>As at 30 June 2017</t>
  </si>
  <si>
    <t>Consolidated</t>
  </si>
  <si>
    <t>Separate</t>
  </si>
  <si>
    <t>financial information</t>
  </si>
  <si>
    <t>Restated</t>
  </si>
  <si>
    <t>Unaudited</t>
  </si>
  <si>
    <t>Audited</t>
  </si>
  <si>
    <t>30 June</t>
  </si>
  <si>
    <t>31 December</t>
  </si>
  <si>
    <t>2017</t>
  </si>
  <si>
    <t>2016</t>
  </si>
  <si>
    <t>Notes</t>
  </si>
  <si>
    <t>Baht</t>
  </si>
  <si>
    <t>Assets</t>
  </si>
  <si>
    <t>Current assets</t>
  </si>
  <si>
    <t>Cash and cash equivalents</t>
  </si>
  <si>
    <t>Short-term investments</t>
  </si>
  <si>
    <t>Trade and other receivables, net</t>
  </si>
  <si>
    <t>Inventories, net</t>
  </si>
  <si>
    <t>Other current assets</t>
  </si>
  <si>
    <t>Total current assets</t>
  </si>
  <si>
    <t>Non-current assets</t>
  </si>
  <si>
    <t>Restricted bank deposits</t>
  </si>
  <si>
    <t>Available-for-sale investments</t>
  </si>
  <si>
    <t>Investments in subsidiaries</t>
  </si>
  <si>
    <t>Investments in associate</t>
  </si>
  <si>
    <t>Property plant and equipment, net</t>
  </si>
  <si>
    <t>Computer software, net</t>
  </si>
  <si>
    <t>Goodwill</t>
  </si>
  <si>
    <t xml:space="preserve">Deferred income tax assets </t>
  </si>
  <si>
    <t>Other non-current assets</t>
  </si>
  <si>
    <t>Total non-current assets</t>
  </si>
  <si>
    <t>Total assets</t>
  </si>
  <si>
    <t xml:space="preserve">                                  Director ______________________________________________</t>
  </si>
  <si>
    <t xml:space="preserve">                                                                                 (Patraporn Wannapinyo)</t>
  </si>
  <si>
    <t xml:space="preserve">                                Date ___________________________________________________</t>
  </si>
  <si>
    <t>The accompanying notes form part of this interim financial information.</t>
  </si>
  <si>
    <r>
      <t xml:space="preserve">Statement of Financial Position </t>
    </r>
    <r>
      <rPr>
        <sz val="9"/>
        <rFont val="Arial"/>
        <family val="2"/>
      </rPr>
      <t>(continued)</t>
    </r>
  </si>
  <si>
    <t>Liabilities and equity</t>
  </si>
  <si>
    <t>Current liabilities</t>
  </si>
  <si>
    <t>Trade and other payables</t>
  </si>
  <si>
    <t>Other current liabilities</t>
  </si>
  <si>
    <t>Total current liabilities</t>
  </si>
  <si>
    <t>Non-current liabilities</t>
  </si>
  <si>
    <t>Deferred income tax liabilities</t>
  </si>
  <si>
    <t>Employee benefit obligations</t>
  </si>
  <si>
    <t>Total non-current liabilities</t>
  </si>
  <si>
    <t>Total liabilities</t>
  </si>
  <si>
    <t>Equity</t>
  </si>
  <si>
    <t>Share capital</t>
  </si>
  <si>
    <t>Authorised share capital</t>
  </si>
  <si>
    <t xml:space="preserve">Ordinary shares, </t>
  </si>
  <si>
    <t xml:space="preserve">1,000,000,000 shares </t>
  </si>
  <si>
    <t xml:space="preserve">of par Baht 0.25 each </t>
  </si>
  <si>
    <t>Issued and paid-up share capital</t>
  </si>
  <si>
    <t xml:space="preserve">800,000,000 shares </t>
  </si>
  <si>
    <t xml:space="preserve">of paid-up Baht 0.25 each </t>
  </si>
  <si>
    <t>Share premium on ordinary shares</t>
  </si>
  <si>
    <t>Capital surplus from share swap</t>
  </si>
  <si>
    <t>Retained earnings</t>
  </si>
  <si>
    <t>Appropriated - legal reserve</t>
  </si>
  <si>
    <t>Unappropriated</t>
  </si>
  <si>
    <t>Other components of equity</t>
  </si>
  <si>
    <t xml:space="preserve">Equity attributable to </t>
  </si>
  <si>
    <t>owners of the parent</t>
  </si>
  <si>
    <t>Non-controlling interests</t>
  </si>
  <si>
    <t>Total equity</t>
  </si>
  <si>
    <t>Total liabilities and equity</t>
  </si>
  <si>
    <t>Statement of Comprehensive Income (Unaudited)</t>
  </si>
  <si>
    <t>For the three-month period ended 30 June 2017</t>
  </si>
  <si>
    <t>Note</t>
  </si>
  <si>
    <t>Revenue from advertising</t>
  </si>
  <si>
    <t>Revenue from services</t>
  </si>
  <si>
    <t>Revenue from artist management</t>
  </si>
  <si>
    <t>Revenue from sales</t>
  </si>
  <si>
    <t>Total revenues</t>
  </si>
  <si>
    <t>Cost of advertising</t>
  </si>
  <si>
    <t>Cost of services</t>
  </si>
  <si>
    <t>Cost of artist management</t>
  </si>
  <si>
    <t>Cost of sales</t>
  </si>
  <si>
    <t>Total costs</t>
  </si>
  <si>
    <t xml:space="preserve">Gross profit </t>
  </si>
  <si>
    <t>Other income</t>
  </si>
  <si>
    <t>Selling expenses</t>
  </si>
  <si>
    <t>Administrative expenses</t>
  </si>
  <si>
    <t>Finance costs</t>
  </si>
  <si>
    <t>Share of profit of associate</t>
  </si>
  <si>
    <t xml:space="preserve">(Loss) profit before income </t>
  </si>
  <si>
    <t>tax expense</t>
  </si>
  <si>
    <t>Income tax expense</t>
  </si>
  <si>
    <t>Net (loss) profit for the period</t>
  </si>
  <si>
    <t>Other comprehensive income</t>
  </si>
  <si>
    <t xml:space="preserve">Items that will be reclassified to </t>
  </si>
  <si>
    <t>profit or loss</t>
  </si>
  <si>
    <t xml:space="preserve">Change in value of available-for-sale </t>
  </si>
  <si>
    <t>investments</t>
  </si>
  <si>
    <t xml:space="preserve">Income tax relating to items that will </t>
  </si>
  <si>
    <t>be reclassified to profit or loss</t>
  </si>
  <si>
    <t xml:space="preserve">Total items that will be reclassified </t>
  </si>
  <si>
    <t>to profit or loss</t>
  </si>
  <si>
    <t>Other comprehensive expense</t>
  </si>
  <si>
    <t>for the period, net of tax</t>
  </si>
  <si>
    <t>Total comprehensive (expense) income</t>
  </si>
  <si>
    <t>for the period</t>
  </si>
  <si>
    <r>
      <t xml:space="preserve">Statement of Comprehensive Income (Unaudited) </t>
    </r>
    <r>
      <rPr>
        <sz val="9"/>
        <rFont val="Arial"/>
        <family val="2"/>
      </rPr>
      <t>(continued)</t>
    </r>
  </si>
  <si>
    <t>(Loss) profit attributable to:</t>
  </si>
  <si>
    <t>Owners of the parent</t>
  </si>
  <si>
    <t xml:space="preserve">   attributable to:</t>
  </si>
  <si>
    <t>(Loss) earnings per share for</t>
  </si>
  <si>
    <t>Basic (loss) earnings per share</t>
  </si>
  <si>
    <t>Diluted (loss) earnings per share</t>
  </si>
  <si>
    <t>For the six-month period ended 30 June 2017</t>
  </si>
  <si>
    <t xml:space="preserve"> </t>
  </si>
  <si>
    <t xml:space="preserve">Items that will not be reclassified to </t>
  </si>
  <si>
    <t>Remeasurements of employee benefit</t>
  </si>
  <si>
    <t>obligations</t>
  </si>
  <si>
    <t>not be reclassified to profit or loss</t>
  </si>
  <si>
    <t xml:space="preserve">Total items that will not be reclassified </t>
  </si>
  <si>
    <t>Other comprehensive income (expense)</t>
  </si>
  <si>
    <t xml:space="preserve">    to the equity holders of the parent</t>
  </si>
  <si>
    <t>Statement of Changes in Equity (Unaudited)</t>
  </si>
  <si>
    <t>Consolidated financial information</t>
  </si>
  <si>
    <t>Attributable to owners of the parent</t>
  </si>
  <si>
    <t>Share</t>
  </si>
  <si>
    <t>Capital</t>
  </si>
  <si>
    <t>Issued and</t>
  </si>
  <si>
    <t>premium on</t>
  </si>
  <si>
    <t>surplus</t>
  </si>
  <si>
    <t>Appropriated</t>
  </si>
  <si>
    <t>Non-</t>
  </si>
  <si>
    <t>paid-up</t>
  </si>
  <si>
    <t>ordinary</t>
  </si>
  <si>
    <t>from</t>
  </si>
  <si>
    <t>- legal</t>
  </si>
  <si>
    <t>Available-for-sale</t>
  </si>
  <si>
    <t>Actuarial</t>
  </si>
  <si>
    <t>Total owners</t>
  </si>
  <si>
    <t>controlling</t>
  </si>
  <si>
    <t>share capital</t>
  </si>
  <si>
    <t>shares</t>
  </si>
  <si>
    <t>share swap</t>
  </si>
  <si>
    <t>reserve</t>
  </si>
  <si>
    <t xml:space="preserve"> investments</t>
  </si>
  <si>
    <t>gains</t>
  </si>
  <si>
    <t>of the parent</t>
  </si>
  <si>
    <t>interests</t>
  </si>
  <si>
    <t>Total</t>
  </si>
  <si>
    <t>Opening balance as at 1 January 2017</t>
  </si>
  <si>
    <t>Dividend</t>
  </si>
  <si>
    <t xml:space="preserve">Total comprehensive (expense) income </t>
  </si>
  <si>
    <t>Closing balance as at 30 June 2017</t>
  </si>
  <si>
    <t>Opening balance as at 1 January 2016</t>
  </si>
  <si>
    <t>Legal reserve</t>
  </si>
  <si>
    <t xml:space="preserve">Total comprehensive income (expense) </t>
  </si>
  <si>
    <t>Closing balance as at 30 June 2016</t>
  </si>
  <si>
    <r>
      <t xml:space="preserve">Statement of Changes in Equity (Unaudited) </t>
    </r>
    <r>
      <rPr>
        <sz val="8"/>
        <rFont val="Arial"/>
        <family val="2"/>
      </rPr>
      <t>(Continued)</t>
    </r>
  </si>
  <si>
    <t>Separate financial information</t>
  </si>
  <si>
    <t>surplus from</t>
  </si>
  <si>
    <t xml:space="preserve">- legal </t>
  </si>
  <si>
    <t>capital</t>
  </si>
  <si>
    <t>Total comprehensive expense for the period</t>
  </si>
  <si>
    <t>Total comprehensive income (expense)</t>
  </si>
  <si>
    <t>Statements of Cash Flows (Unaudited)</t>
  </si>
  <si>
    <t>Cash flows from operating activities</t>
  </si>
  <si>
    <t>(Loss) profit before income tax expense</t>
  </si>
  <si>
    <t>Adjustments for:</t>
  </si>
  <si>
    <t xml:space="preserve">Reversal of allowance for </t>
  </si>
  <si>
    <t>obsoleted inventories</t>
  </si>
  <si>
    <t>-</t>
  </si>
  <si>
    <t>Depreciation charges</t>
  </si>
  <si>
    <t>Amortisation charges</t>
  </si>
  <si>
    <t>Gain from sale of short-term investments</t>
  </si>
  <si>
    <t xml:space="preserve">Gain from sale of available-for-sale </t>
  </si>
  <si>
    <t xml:space="preserve">Loss on impairment of investments </t>
  </si>
  <si>
    <t>in subsidiary</t>
  </si>
  <si>
    <t>Loss on disposal of equipment</t>
  </si>
  <si>
    <t>Interest income</t>
  </si>
  <si>
    <t>Dividend income</t>
  </si>
  <si>
    <t>Changes in working capital</t>
  </si>
  <si>
    <t>Trade and other receivables</t>
  </si>
  <si>
    <t xml:space="preserve">   - สินค้าคงเหลือ</t>
  </si>
  <si>
    <t>Inventories</t>
  </si>
  <si>
    <t xml:space="preserve">   - สินทรัพย์หมุนเวียนอื่น</t>
  </si>
  <si>
    <t xml:space="preserve">   - สินทรัพย์ไม่หมุนเวียนอื่น</t>
  </si>
  <si>
    <t xml:space="preserve">   - หนี้สินหมุนเวียนอื่น</t>
  </si>
  <si>
    <t xml:space="preserve">Cash flows (used in) generated </t>
  </si>
  <si>
    <t>from operating activities</t>
  </si>
  <si>
    <t>Interest paid</t>
  </si>
  <si>
    <t>Income tax paid</t>
  </si>
  <si>
    <t xml:space="preserve">Net cash flows (used in) generated </t>
  </si>
  <si>
    <t>Cash flows from investing activities</t>
  </si>
  <si>
    <t xml:space="preserve">Payments of short-term investment </t>
  </si>
  <si>
    <t>acquisition</t>
  </si>
  <si>
    <t>Proceeds from sale of short-term investments</t>
  </si>
  <si>
    <t>Payments of short-term loans to others</t>
  </si>
  <si>
    <t>Decrease in restricted bank deposits</t>
  </si>
  <si>
    <t>Payments of available-for-sale</t>
  </si>
  <si>
    <t>investment acquisition</t>
  </si>
  <si>
    <t>Proceeds from sale of available-for-sale</t>
  </si>
  <si>
    <t>Payments of investment in associate</t>
  </si>
  <si>
    <t>Payments of investment property acquisition</t>
  </si>
  <si>
    <t>Payments of property, plant and equipment</t>
  </si>
  <si>
    <t>Payments of computer software acquisition</t>
  </si>
  <si>
    <t>Interest received</t>
  </si>
  <si>
    <t>Dividend received</t>
  </si>
  <si>
    <t>Net cash generated from investing activities</t>
  </si>
  <si>
    <t xml:space="preserve">
</t>
  </si>
  <si>
    <t>Cash flow from financing activities</t>
  </si>
  <si>
    <t>Dividend paid</t>
  </si>
  <si>
    <t>Net cash used in financing activities</t>
  </si>
  <si>
    <t>Net decrease in cash and cash equivalents</t>
  </si>
  <si>
    <t>at the beginning of period</t>
  </si>
  <si>
    <t>at the end of period</t>
  </si>
  <si>
    <t>Non-cash transactions</t>
  </si>
  <si>
    <t>Significant non-cash transactions for the period ended 30 June are as follows:</t>
  </si>
  <si>
    <t xml:space="preserve">Accounts payable - property plant </t>
  </si>
  <si>
    <t>and equipment acquisition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</si>
</sst>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87" formatCode="#,##0;\(#,##0\);&quot;-&quot;;@"/>
    <numFmt numFmtId="188" formatCode="#,##0;\(#,##0\)"/>
    <numFmt numFmtId="189" formatCode="#,##0;\(#,###\)"/>
    <numFmt numFmtId="190" formatCode="_-* #,##0_-;\-* #,##0_-;_-* &quot;-&quot;??_-;_-@_-"/>
    <numFmt numFmtId="191" formatCode="#,##0.00;\(#,##0.00\);&quot;-&quot;;@"/>
    <numFmt numFmtId="192" formatCode="_(* #,##0_);_(* \(#,##0\);_(* &quot;-&quot;_)\ \ \ \ \ ;_(@_)"/>
    <numFmt numFmtId="193" formatCode="#,##0.0000;\(#,##0.0000\);&quot;-&quot;;@"/>
  </numFmts>
  <fonts count="29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14"/>
      <name val="Cordia New"/>
      <family val="2"/>
    </font>
    <font>
      <sz val="9"/>
      <name val="Arial"/>
      <family val="2"/>
    </font>
    <font>
      <sz val="9"/>
      <color rgb="FFFF0000"/>
      <name val="Arial"/>
      <family val="2"/>
    </font>
    <font>
      <sz val="11"/>
      <color theme="1"/>
      <name val="Tahoma"/>
      <family val="2"/>
      <scheme val="minor"/>
    </font>
    <font>
      <u/>
      <sz val="9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sz val="7"/>
      <color indexed="8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  <font>
      <sz val="7"/>
      <color indexed="8"/>
      <name val="Arial"/>
      <family val="2"/>
    </font>
    <font>
      <u/>
      <sz val="7"/>
      <color indexed="8"/>
      <name val="Arial"/>
      <family val="2"/>
    </font>
    <font>
      <sz val="10"/>
      <name val="ApFont"/>
    </font>
    <font>
      <sz val="7"/>
      <name val="Arial"/>
      <family val="2"/>
    </font>
    <font>
      <b/>
      <sz val="8"/>
      <color indexed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indexed="8"/>
      <name val="Arial"/>
      <family val="2"/>
    </font>
    <font>
      <u/>
      <sz val="8"/>
      <color indexed="8"/>
      <name val="Arial"/>
      <family val="2"/>
    </font>
    <font>
      <b/>
      <u/>
      <sz val="9"/>
      <name val="Arial"/>
      <family val="2"/>
    </font>
    <font>
      <sz val="10"/>
      <color theme="1"/>
      <name val="Arial"/>
      <family val="2"/>
    </font>
    <font>
      <sz val="9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7" fillId="0" borderId="0"/>
    <xf numFmtId="0" fontId="10" fillId="0" borderId="0"/>
    <xf numFmtId="0" fontId="17" fillId="0" borderId="0"/>
    <xf numFmtId="0" fontId="17" fillId="0" borderId="0"/>
    <xf numFmtId="0" fontId="4" fillId="0" borderId="0"/>
    <xf numFmtId="0" fontId="27" fillId="0" borderId="0"/>
  </cellStyleXfs>
  <cellXfs count="320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87" fontId="2" fillId="0" borderId="0" xfId="0" applyNumberFormat="1" applyFont="1" applyFill="1" applyAlignment="1">
      <alignment horizontal="right" vertical="center"/>
    </xf>
    <xf numFmtId="0" fontId="3" fillId="0" borderId="0" xfId="0" applyFont="1" applyFill="1"/>
    <xf numFmtId="3" fontId="2" fillId="0" borderId="0" xfId="0" applyNumberFormat="1" applyFont="1" applyFill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87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87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187" fontId="2" fillId="0" borderId="1" xfId="0" applyNumberFormat="1" applyFont="1" applyFill="1" applyBorder="1" applyAlignment="1">
      <alignment horizontal="center" vertical="center"/>
    </xf>
    <xf numFmtId="187" fontId="2" fillId="0" borderId="0" xfId="0" applyNumberFormat="1" applyFont="1" applyFill="1" applyAlignment="1">
      <alignment vertical="center"/>
    </xf>
    <xf numFmtId="187" fontId="2" fillId="0" borderId="0" xfId="0" applyNumberFormat="1" applyFont="1" applyFill="1" applyBorder="1" applyAlignment="1">
      <alignment horizontal="center" vertical="center"/>
    </xf>
    <xf numFmtId="187" fontId="2" fillId="0" borderId="0" xfId="0" quotePrefix="1" applyNumberFormat="1" applyFont="1" applyFill="1" applyBorder="1" applyAlignment="1">
      <alignment horizontal="right" vertical="center"/>
    </xf>
    <xf numFmtId="188" fontId="2" fillId="0" borderId="0" xfId="0" quotePrefix="1" applyNumberFormat="1" applyFont="1" applyFill="1" applyBorder="1" applyAlignment="1">
      <alignment horizontal="right" vertical="center"/>
    </xf>
    <xf numFmtId="189" fontId="2" fillId="0" borderId="0" xfId="0" applyNumberFormat="1" applyFont="1" applyFill="1" applyBorder="1" applyAlignment="1">
      <alignment vertical="center"/>
    </xf>
    <xf numFmtId="188" fontId="2" fillId="0" borderId="1" xfId="0" applyNumberFormat="1" applyFont="1" applyFill="1" applyBorder="1" applyAlignment="1">
      <alignment horizontal="right" vertical="center"/>
    </xf>
    <xf numFmtId="189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88" fontId="2" fillId="0" borderId="0" xfId="2" applyNumberFormat="1" applyFont="1" applyFill="1" applyAlignment="1">
      <alignment vertical="center"/>
    </xf>
    <xf numFmtId="188" fontId="5" fillId="0" borderId="0" xfId="2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187" fontId="5" fillId="0" borderId="0" xfId="0" applyNumberFormat="1" applyFont="1" applyFill="1" applyAlignment="1">
      <alignment horizontal="right" vertical="center"/>
    </xf>
    <xf numFmtId="187" fontId="5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187" fontId="6" fillId="0" borderId="0" xfId="0" applyNumberFormat="1" applyFont="1" applyFill="1" applyBorder="1" applyAlignment="1">
      <alignment horizontal="right" vertical="center"/>
    </xf>
    <xf numFmtId="187" fontId="6" fillId="0" borderId="0" xfId="0" applyNumberFormat="1" applyFont="1" applyFill="1" applyAlignment="1">
      <alignment horizontal="right" vertical="center"/>
    </xf>
    <xf numFmtId="187" fontId="5" fillId="0" borderId="0" xfId="0" quotePrefix="1" applyNumberFormat="1" applyFont="1" applyFill="1" applyAlignment="1">
      <alignment horizontal="right" vertical="center"/>
    </xf>
    <xf numFmtId="187" fontId="5" fillId="0" borderId="1" xfId="0" quotePrefix="1" applyNumberFormat="1" applyFont="1" applyFill="1" applyBorder="1" applyAlignment="1">
      <alignment horizontal="right" vertical="center"/>
    </xf>
    <xf numFmtId="187" fontId="5" fillId="0" borderId="0" xfId="0" applyNumberFormat="1" applyFont="1" applyFill="1" applyBorder="1" applyAlignment="1">
      <alignment horizontal="right" vertical="center"/>
    </xf>
    <xf numFmtId="188" fontId="2" fillId="0" borderId="0" xfId="3" applyNumberFormat="1" applyFont="1" applyFill="1" applyAlignment="1">
      <alignment horizontal="left" vertical="center"/>
    </xf>
    <xf numFmtId="187" fontId="5" fillId="0" borderId="2" xfId="0" applyNumberFormat="1" applyFont="1" applyFill="1" applyBorder="1" applyAlignment="1">
      <alignment horizontal="right" vertical="center"/>
    </xf>
    <xf numFmtId="0" fontId="5" fillId="0" borderId="0" xfId="0" quotePrefix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187" fontId="5" fillId="0" borderId="0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left" vertical="center"/>
    </xf>
    <xf numFmtId="0" fontId="2" fillId="0" borderId="0" xfId="2" applyFont="1" applyFill="1" applyAlignment="1">
      <alignment vertical="center"/>
    </xf>
    <xf numFmtId="37" fontId="5" fillId="0" borderId="0" xfId="0" applyNumberFormat="1" applyFont="1" applyFill="1" applyAlignment="1">
      <alignment horizontal="right" vertical="center"/>
    </xf>
    <xf numFmtId="37" fontId="5" fillId="0" borderId="0" xfId="0" applyNumberFormat="1" applyFont="1" applyFill="1" applyBorder="1" applyAlignment="1">
      <alignment vertical="center"/>
    </xf>
    <xf numFmtId="190" fontId="5" fillId="0" borderId="0" xfId="0" applyNumberFormat="1" applyFont="1" applyFill="1" applyAlignment="1">
      <alignment vertical="center"/>
    </xf>
    <xf numFmtId="190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190" fontId="5" fillId="0" borderId="0" xfId="0" applyNumberFormat="1" applyFont="1" applyFill="1" applyBorder="1" applyAlignment="1">
      <alignment horizontal="right" vertical="center"/>
    </xf>
    <xf numFmtId="37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/>
    <xf numFmtId="188" fontId="5" fillId="0" borderId="0" xfId="3" applyNumberFormat="1" applyFont="1" applyFill="1" applyAlignment="1">
      <alignment horizontal="left" vertical="center"/>
    </xf>
    <xf numFmtId="188" fontId="2" fillId="0" borderId="0" xfId="0" applyNumberFormat="1" applyFont="1" applyFill="1" applyAlignment="1">
      <alignment horizontal="left" vertical="center"/>
    </xf>
    <xf numFmtId="0" fontId="5" fillId="0" borderId="0" xfId="2" applyFont="1" applyFill="1" applyBorder="1" applyAlignment="1">
      <alignment vertical="center"/>
    </xf>
    <xf numFmtId="188" fontId="5" fillId="0" borderId="0" xfId="3" applyNumberFormat="1" applyFont="1" applyFill="1" applyAlignment="1">
      <alignment vertical="center"/>
    </xf>
    <xf numFmtId="0" fontId="2" fillId="0" borderId="0" xfId="2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37" fontId="2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43" fontId="5" fillId="0" borderId="0" xfId="0" applyNumberFormat="1" applyFont="1" applyFill="1" applyAlignment="1">
      <alignment horizontal="center" vertical="center"/>
    </xf>
    <xf numFmtId="187" fontId="5" fillId="0" borderId="0" xfId="0" applyNumberFormat="1" applyFont="1" applyFill="1" applyAlignment="1">
      <alignment horizontal="center" vertical="center"/>
    </xf>
    <xf numFmtId="37" fontId="5" fillId="0" borderId="0" xfId="0" applyNumberFormat="1" applyFont="1" applyFill="1" applyAlignment="1">
      <alignment horizontal="left" vertical="center"/>
    </xf>
    <xf numFmtId="37" fontId="5" fillId="0" borderId="0" xfId="0" applyNumberFormat="1" applyFont="1" applyFill="1" applyAlignment="1">
      <alignment horizontal="center" vertical="center"/>
    </xf>
    <xf numFmtId="37" fontId="5" fillId="0" borderId="0" xfId="0" applyNumberFormat="1" applyFont="1" applyFill="1" applyAlignment="1">
      <alignment horizontal="centerContinuous" vertical="center"/>
    </xf>
    <xf numFmtId="189" fontId="5" fillId="0" borderId="0" xfId="0" applyNumberFormat="1" applyFont="1" applyFill="1" applyAlignment="1">
      <alignment horizontal="centerContinuous" vertical="center"/>
    </xf>
    <xf numFmtId="0" fontId="3" fillId="0" borderId="0" xfId="0" applyFont="1"/>
    <xf numFmtId="37" fontId="2" fillId="0" borderId="0" xfId="0" applyNumberFormat="1" applyFont="1" applyFill="1" applyAlignment="1">
      <alignment horizontal="left" vertical="center"/>
    </xf>
    <xf numFmtId="37" fontId="2" fillId="0" borderId="1" xfId="0" applyNumberFormat="1" applyFont="1" applyFill="1" applyBorder="1" applyAlignment="1">
      <alignment horizontal="left" vertical="center"/>
    </xf>
    <xf numFmtId="37" fontId="5" fillId="0" borderId="3" xfId="0" applyNumberFormat="1" applyFont="1" applyFill="1" applyBorder="1" applyAlignment="1">
      <alignment horizontal="left" vertical="center"/>
    </xf>
    <xf numFmtId="37" fontId="5" fillId="0" borderId="3" xfId="0" applyNumberFormat="1" applyFont="1" applyFill="1" applyBorder="1" applyAlignment="1">
      <alignment horizontal="center" vertical="center"/>
    </xf>
    <xf numFmtId="37" fontId="5" fillId="0" borderId="3" xfId="0" applyNumberFormat="1" applyFont="1" applyFill="1" applyBorder="1" applyAlignment="1">
      <alignment horizontal="centerContinuous" vertical="center"/>
    </xf>
    <xf numFmtId="189" fontId="5" fillId="0" borderId="3" xfId="0" applyNumberFormat="1" applyFont="1" applyFill="1" applyBorder="1" applyAlignment="1">
      <alignment horizontal="centerContinuous" vertical="center"/>
    </xf>
    <xf numFmtId="37" fontId="2" fillId="0" borderId="0" xfId="0" applyNumberFormat="1" applyFont="1" applyFill="1" applyBorder="1" applyAlignment="1">
      <alignment horizontal="left" vertical="center"/>
    </xf>
    <xf numFmtId="37" fontId="5" fillId="0" borderId="0" xfId="0" applyNumberFormat="1" applyFont="1" applyFill="1" applyBorder="1" applyAlignment="1">
      <alignment horizontal="left" vertical="center"/>
    </xf>
    <xf numFmtId="37" fontId="5" fillId="0" borderId="0" xfId="0" applyNumberFormat="1" applyFont="1" applyFill="1" applyBorder="1" applyAlignment="1">
      <alignment horizontal="center" vertical="center"/>
    </xf>
    <xf numFmtId="37" fontId="5" fillId="0" borderId="0" xfId="0" applyNumberFormat="1" applyFont="1" applyFill="1" applyBorder="1" applyAlignment="1">
      <alignment horizontal="centerContinuous" vertical="center"/>
    </xf>
    <xf numFmtId="189" fontId="5" fillId="0" borderId="0" xfId="0" applyNumberFormat="1" applyFont="1" applyFill="1" applyBorder="1" applyAlignment="1">
      <alignment horizontal="centerContinuous" vertical="center"/>
    </xf>
    <xf numFmtId="37" fontId="5" fillId="0" borderId="0" xfId="0" applyNumberFormat="1" applyFont="1" applyFill="1" applyAlignment="1">
      <alignment vertical="center"/>
    </xf>
    <xf numFmtId="37" fontId="8" fillId="0" borderId="0" xfId="0" applyNumberFormat="1" applyFont="1" applyFill="1" applyBorder="1" applyAlignment="1">
      <alignment horizontal="center" vertical="center"/>
    </xf>
    <xf numFmtId="189" fontId="2" fillId="0" borderId="1" xfId="0" applyNumberFormat="1" applyFont="1" applyFill="1" applyBorder="1" applyAlignment="1">
      <alignment horizontal="right" vertical="center"/>
    </xf>
    <xf numFmtId="189" fontId="2" fillId="0" borderId="0" xfId="0" applyNumberFormat="1" applyFont="1" applyFill="1" applyAlignment="1">
      <alignment vertical="center"/>
    </xf>
    <xf numFmtId="189" fontId="5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5" fillId="0" borderId="3" xfId="0" applyNumberFormat="1" applyFont="1" applyFill="1" applyBorder="1" applyAlignment="1">
      <alignment horizontal="right" vertical="center"/>
    </xf>
    <xf numFmtId="187" fontId="5" fillId="0" borderId="3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vertical="center"/>
    </xf>
    <xf numFmtId="188" fontId="5" fillId="0" borderId="0" xfId="2" applyNumberFormat="1" applyFont="1" applyFill="1" applyAlignment="1">
      <alignment horizontal="left" vertical="center" indent="1"/>
    </xf>
    <xf numFmtId="43" fontId="5" fillId="0" borderId="0" xfId="0" applyNumberFormat="1" applyFont="1" applyFill="1" applyBorder="1" applyAlignment="1">
      <alignment horizontal="right" vertical="center"/>
    </xf>
    <xf numFmtId="191" fontId="5" fillId="0" borderId="0" xfId="0" applyNumberFormat="1" applyFont="1" applyFill="1" applyBorder="1" applyAlignment="1">
      <alignment horizontal="right" vertical="center"/>
    </xf>
    <xf numFmtId="191" fontId="5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top"/>
    </xf>
    <xf numFmtId="192" fontId="5" fillId="0" borderId="0" xfId="0" applyNumberFormat="1" applyFont="1" applyFill="1" applyBorder="1" applyAlignment="1">
      <alignment horizontal="center" vertical="center"/>
    </xf>
    <xf numFmtId="189" fontId="5" fillId="0" borderId="0" xfId="0" applyNumberFormat="1" applyFont="1" applyFill="1" applyAlignment="1">
      <alignment vertical="center"/>
    </xf>
    <xf numFmtId="37" fontId="5" fillId="0" borderId="3" xfId="0" applyNumberFormat="1" applyFont="1" applyFill="1" applyBorder="1" applyAlignment="1">
      <alignment horizontal="justify" vertical="center"/>
    </xf>
    <xf numFmtId="37" fontId="5" fillId="0" borderId="0" xfId="0" applyNumberFormat="1" applyFont="1" applyFill="1" applyBorder="1" applyAlignment="1">
      <alignment horizontal="justify" vertical="center"/>
    </xf>
    <xf numFmtId="37" fontId="5" fillId="0" borderId="1" xfId="0" applyNumberFormat="1" applyFont="1" applyFill="1" applyBorder="1" applyAlignment="1">
      <alignment horizontal="left" vertical="center"/>
    </xf>
    <xf numFmtId="188" fontId="2" fillId="0" borderId="0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/>
    </xf>
    <xf numFmtId="189" fontId="2" fillId="0" borderId="3" xfId="0" applyNumberFormat="1" applyFont="1" applyFill="1" applyBorder="1" applyAlignment="1">
      <alignment horizontal="right" vertical="center"/>
    </xf>
    <xf numFmtId="189" fontId="2" fillId="0" borderId="0" xfId="0" applyNumberFormat="1" applyFont="1" applyFill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/>
    </xf>
    <xf numFmtId="187" fontId="5" fillId="0" borderId="0" xfId="0" applyNumberFormat="1" applyFont="1" applyFill="1" applyBorder="1" applyAlignment="1">
      <alignment horizontal="right"/>
    </xf>
    <xf numFmtId="37" fontId="5" fillId="0" borderId="0" xfId="0" applyNumberFormat="1" applyFont="1" applyFill="1" applyAlignment="1">
      <alignment horizontal="right"/>
    </xf>
    <xf numFmtId="187" fontId="5" fillId="0" borderId="1" xfId="0" applyNumberFormat="1" applyFont="1" applyFill="1" applyBorder="1" applyAlignment="1">
      <alignment horizontal="right"/>
    </xf>
    <xf numFmtId="187" fontId="5" fillId="0" borderId="2" xfId="0" applyNumberFormat="1" applyFont="1" applyFill="1" applyBorder="1" applyAlignment="1">
      <alignment horizontal="right"/>
    </xf>
    <xf numFmtId="0" fontId="5" fillId="0" borderId="0" xfId="0" applyFont="1" applyFill="1" applyAlignment="1"/>
    <xf numFmtId="188" fontId="5" fillId="0" borderId="0" xfId="0" applyNumberFormat="1" applyFont="1" applyFill="1" applyAlignment="1"/>
    <xf numFmtId="37" fontId="5" fillId="0" borderId="0" xfId="0" applyNumberFormat="1" applyFont="1" applyFill="1" applyAlignment="1">
      <alignment horizontal="center"/>
    </xf>
    <xf numFmtId="187" fontId="5" fillId="0" borderId="0" xfId="0" applyNumberFormat="1" applyFont="1" applyFill="1" applyAlignment="1">
      <alignment horizontal="right"/>
    </xf>
    <xf numFmtId="188" fontId="5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188" fontId="5" fillId="0" borderId="0" xfId="0" applyNumberFormat="1" applyFont="1" applyFill="1" applyAlignment="1">
      <alignment horizontal="center"/>
    </xf>
    <xf numFmtId="0" fontId="9" fillId="0" borderId="0" xfId="0" applyNumberFormat="1" applyFont="1" applyFill="1" applyBorder="1" applyAlignment="1"/>
    <xf numFmtId="193" fontId="5" fillId="0" borderId="2" xfId="0" applyNumberFormat="1" applyFont="1" applyFill="1" applyBorder="1" applyAlignment="1">
      <alignment horizontal="right"/>
    </xf>
    <xf numFmtId="193" fontId="5" fillId="0" borderId="0" xfId="0" applyNumberFormat="1" applyFont="1" applyFill="1" applyBorder="1" applyAlignment="1">
      <alignment horizontal="right"/>
    </xf>
    <xf numFmtId="193" fontId="5" fillId="0" borderId="0" xfId="0" applyNumberFormat="1" applyFont="1" applyFill="1" applyAlignment="1">
      <alignment horizontal="right"/>
    </xf>
    <xf numFmtId="37" fontId="5" fillId="0" borderId="1" xfId="0" applyNumberFormat="1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justify" vertical="center"/>
    </xf>
    <xf numFmtId="0" fontId="3" fillId="0" borderId="0" xfId="0" applyFont="1" applyFill="1" applyBorder="1"/>
    <xf numFmtId="37" fontId="2" fillId="0" borderId="0" xfId="0" applyNumberFormat="1" applyFont="1" applyFill="1" applyBorder="1" applyAlignment="1">
      <alignment vertical="center"/>
    </xf>
    <xf numFmtId="0" fontId="2" fillId="0" borderId="0" xfId="0" applyFont="1" applyFill="1"/>
    <xf numFmtId="37" fontId="2" fillId="0" borderId="1" xfId="0" applyNumberFormat="1" applyFont="1" applyFill="1" applyBorder="1"/>
    <xf numFmtId="37" fontId="2" fillId="0" borderId="0" xfId="0" applyNumberFormat="1" applyFont="1" applyFill="1" applyBorder="1"/>
    <xf numFmtId="37" fontId="2" fillId="0" borderId="0" xfId="0" applyNumberFormat="1" applyFont="1" applyFill="1"/>
    <xf numFmtId="0" fontId="2" fillId="0" borderId="0" xfId="4" applyFont="1" applyFill="1" applyBorder="1" applyAlignment="1">
      <alignment vertical="center"/>
    </xf>
    <xf numFmtId="0" fontId="5" fillId="0" borderId="0" xfId="4" applyFont="1" applyFill="1" applyAlignment="1">
      <alignment horizontal="left" vertical="center"/>
    </xf>
    <xf numFmtId="0" fontId="11" fillId="0" borderId="0" xfId="0" applyFont="1" applyFill="1"/>
    <xf numFmtId="37" fontId="11" fillId="0" borderId="0" xfId="0" applyNumberFormat="1" applyFont="1" applyFill="1" applyAlignment="1">
      <alignment horizontal="left" vertical="center"/>
    </xf>
    <xf numFmtId="37" fontId="12" fillId="0" borderId="0" xfId="0" applyNumberFormat="1" applyFont="1" applyFill="1" applyAlignment="1">
      <alignment horizontal="left" vertical="center"/>
    </xf>
    <xf numFmtId="37" fontId="12" fillId="0" borderId="0" xfId="0" applyNumberFormat="1" applyFont="1" applyFill="1" applyAlignment="1">
      <alignment horizontal="centerContinuous" vertical="center"/>
    </xf>
    <xf numFmtId="188" fontId="12" fillId="0" borderId="0" xfId="0" applyNumberFormat="1" applyFont="1" applyFill="1" applyAlignment="1">
      <alignment horizontal="centerContinuous" vertical="center"/>
    </xf>
    <xf numFmtId="0" fontId="12" fillId="0" borderId="0" xfId="0" applyFont="1"/>
    <xf numFmtId="37" fontId="13" fillId="0" borderId="0" xfId="0" applyNumberFormat="1" applyFont="1" applyFill="1" applyAlignment="1">
      <alignment horizontal="left" vertical="center"/>
    </xf>
    <xf numFmtId="37" fontId="14" fillId="0" borderId="0" xfId="0" applyNumberFormat="1" applyFont="1" applyFill="1" applyAlignment="1">
      <alignment horizontal="left" vertical="center"/>
    </xf>
    <xf numFmtId="37" fontId="13" fillId="0" borderId="3" xfId="0" applyNumberFormat="1" applyFont="1" applyFill="1" applyBorder="1" applyAlignment="1">
      <alignment horizontal="left" vertical="center"/>
    </xf>
    <xf numFmtId="37" fontId="11" fillId="0" borderId="3" xfId="0" applyNumberFormat="1" applyFont="1" applyFill="1" applyBorder="1" applyAlignment="1">
      <alignment horizontal="left" vertical="center"/>
    </xf>
    <xf numFmtId="37" fontId="12" fillId="0" borderId="1" xfId="0" applyNumberFormat="1" applyFont="1" applyFill="1" applyBorder="1" applyAlignment="1">
      <alignment horizontal="left" vertical="center"/>
    </xf>
    <xf numFmtId="37" fontId="12" fillId="0" borderId="1" xfId="0" applyNumberFormat="1" applyFont="1" applyFill="1" applyBorder="1" applyAlignment="1">
      <alignment horizontal="centerContinuous" vertical="center"/>
    </xf>
    <xf numFmtId="188" fontId="12" fillId="0" borderId="1" xfId="0" applyNumberFormat="1" applyFont="1" applyFill="1" applyBorder="1" applyAlignment="1">
      <alignment horizontal="centerContinuous" vertical="center"/>
    </xf>
    <xf numFmtId="37" fontId="13" fillId="0" borderId="0" xfId="0" applyNumberFormat="1" applyFont="1" applyFill="1" applyBorder="1" applyAlignment="1">
      <alignment horizontal="left" vertical="center"/>
    </xf>
    <xf numFmtId="37" fontId="11" fillId="0" borderId="0" xfId="0" applyNumberFormat="1" applyFont="1" applyFill="1" applyBorder="1" applyAlignment="1">
      <alignment horizontal="left" vertical="center"/>
    </xf>
    <xf numFmtId="37" fontId="12" fillId="0" borderId="0" xfId="0" applyNumberFormat="1" applyFont="1" applyFill="1" applyBorder="1" applyAlignment="1">
      <alignment horizontal="left" vertical="center"/>
    </xf>
    <xf numFmtId="37" fontId="12" fillId="0" borderId="0" xfId="0" applyNumberFormat="1" applyFont="1" applyFill="1" applyBorder="1" applyAlignment="1">
      <alignment horizontal="centerContinuous" vertical="center"/>
    </xf>
    <xf numFmtId="188" fontId="12" fillId="0" borderId="0" xfId="0" applyNumberFormat="1" applyFont="1" applyFill="1" applyBorder="1" applyAlignment="1">
      <alignment horizontal="centerContinuous" vertical="center"/>
    </xf>
    <xf numFmtId="37" fontId="15" fillId="0" borderId="0" xfId="0" applyNumberFormat="1" applyFont="1" applyFill="1" applyAlignment="1">
      <alignment horizontal="left" vertical="center"/>
    </xf>
    <xf numFmtId="37" fontId="16" fillId="0" borderId="0" xfId="0" applyNumberFormat="1" applyFont="1" applyFill="1" applyAlignment="1">
      <alignment horizontal="centerContinuous" vertical="center"/>
    </xf>
    <xf numFmtId="37" fontId="14" fillId="0" borderId="1" xfId="0" applyNumberFormat="1" applyFont="1" applyFill="1" applyBorder="1" applyAlignment="1">
      <alignment horizontal="center" vertical="center"/>
    </xf>
    <xf numFmtId="37" fontId="15" fillId="0" borderId="0" xfId="0" applyNumberFormat="1" applyFont="1" applyFill="1" applyAlignment="1">
      <alignment horizontal="center" vertical="center"/>
    </xf>
    <xf numFmtId="37" fontId="14" fillId="0" borderId="4" xfId="0" applyNumberFormat="1" applyFont="1" applyFill="1" applyBorder="1" applyAlignment="1">
      <alignment horizontal="center" vertical="center"/>
    </xf>
    <xf numFmtId="37" fontId="14" fillId="0" borderId="0" xfId="0" applyNumberFormat="1" applyFont="1" applyFill="1" applyBorder="1" applyAlignment="1">
      <alignment vertical="center"/>
    </xf>
    <xf numFmtId="187" fontId="13" fillId="0" borderId="0" xfId="5" applyNumberFormat="1" applyFont="1" applyFill="1" applyBorder="1" applyAlignment="1">
      <alignment horizontal="right" vertical="center" wrapText="1"/>
    </xf>
    <xf numFmtId="187" fontId="13" fillId="0" borderId="0" xfId="5" applyNumberFormat="1" applyFont="1" applyFill="1" applyAlignment="1">
      <alignment horizontal="right" vertical="center"/>
    </xf>
    <xf numFmtId="187" fontId="13" fillId="0" borderId="0" xfId="5" applyNumberFormat="1" applyFont="1" applyFill="1" applyBorder="1" applyAlignment="1">
      <alignment horizontal="center" vertical="center"/>
    </xf>
    <xf numFmtId="187" fontId="13" fillId="0" borderId="1" xfId="5" applyNumberFormat="1" applyFont="1" applyFill="1" applyBorder="1" applyAlignment="1">
      <alignment horizontal="center" vertical="center"/>
    </xf>
    <xf numFmtId="187" fontId="13" fillId="0" borderId="0" xfId="5" applyNumberFormat="1" applyFont="1" applyFill="1" applyBorder="1" applyAlignment="1">
      <alignment vertical="center"/>
    </xf>
    <xf numFmtId="187" fontId="13" fillId="0" borderId="0" xfId="5" applyNumberFormat="1" applyFont="1" applyFill="1" applyAlignment="1">
      <alignment horizontal="center" vertical="center"/>
    </xf>
    <xf numFmtId="187" fontId="18" fillId="0" borderId="0" xfId="5" applyNumberFormat="1" applyFont="1" applyFill="1" applyAlignment="1">
      <alignment horizontal="center" vertical="center"/>
    </xf>
    <xf numFmtId="187" fontId="13" fillId="0" borderId="5" xfId="5" applyNumberFormat="1" applyFont="1" applyFill="1" applyBorder="1" applyAlignment="1">
      <alignment horizontal="right" vertical="center"/>
    </xf>
    <xf numFmtId="187" fontId="13" fillId="0" borderId="5" xfId="5" applyNumberFormat="1" applyFont="1" applyFill="1" applyBorder="1" applyAlignment="1">
      <alignment vertical="center"/>
    </xf>
    <xf numFmtId="187" fontId="13" fillId="0" borderId="4" xfId="5" applyNumberFormat="1" applyFont="1" applyFill="1" applyBorder="1" applyAlignment="1">
      <alignment horizontal="center" vertical="center"/>
    </xf>
    <xf numFmtId="187" fontId="13" fillId="0" borderId="0" xfId="5" applyNumberFormat="1" applyFont="1" applyFill="1" applyBorder="1" applyAlignment="1">
      <alignment horizontal="right" vertical="center"/>
    </xf>
    <xf numFmtId="187" fontId="13" fillId="0" borderId="0" xfId="5" applyNumberFormat="1" applyFont="1" applyFill="1" applyAlignment="1">
      <alignment horizontal="right" vertical="center" wrapText="1"/>
    </xf>
    <xf numFmtId="187" fontId="13" fillId="0" borderId="0" xfId="5" quotePrefix="1" applyNumberFormat="1" applyFont="1" applyFill="1" applyAlignment="1">
      <alignment horizontal="right" vertical="center"/>
    </xf>
    <xf numFmtId="187" fontId="13" fillId="0" borderId="0" xfId="5" quotePrefix="1" applyNumberFormat="1" applyFont="1" applyFill="1" applyBorder="1" applyAlignment="1">
      <alignment horizontal="right" vertical="center"/>
    </xf>
    <xf numFmtId="37" fontId="13" fillId="0" borderId="0" xfId="5" applyNumberFormat="1" applyFont="1" applyFill="1" applyAlignment="1">
      <alignment horizontal="right" vertical="center"/>
    </xf>
    <xf numFmtId="0" fontId="13" fillId="0" borderId="1" xfId="0" applyFont="1" applyFill="1" applyBorder="1" applyAlignment="1">
      <alignment horizontal="center" vertical="center"/>
    </xf>
    <xf numFmtId="187" fontId="13" fillId="0" borderId="1" xfId="5" applyNumberFormat="1" applyFont="1" applyFill="1" applyBorder="1" applyAlignment="1">
      <alignment horizontal="right" vertical="center" wrapText="1"/>
    </xf>
    <xf numFmtId="187" fontId="13" fillId="0" borderId="1" xfId="5" applyNumberFormat="1" applyFont="1" applyFill="1" applyBorder="1" applyAlignment="1">
      <alignment horizontal="right" vertical="center"/>
    </xf>
    <xf numFmtId="37" fontId="15" fillId="0" borderId="0" xfId="0" applyNumberFormat="1" applyFont="1" applyFill="1" applyAlignment="1">
      <alignment vertical="center"/>
    </xf>
    <xf numFmtId="3" fontId="12" fillId="0" borderId="0" xfId="0" applyNumberFormat="1" applyFont="1" applyFill="1" applyBorder="1" applyAlignment="1">
      <alignment horizontal="right" vertical="center"/>
    </xf>
    <xf numFmtId="3" fontId="12" fillId="0" borderId="0" xfId="0" applyNumberFormat="1" applyFont="1" applyFill="1" applyBorder="1" applyAlignment="1">
      <alignment vertical="center"/>
    </xf>
    <xf numFmtId="37" fontId="13" fillId="0" borderId="0" xfId="0" applyNumberFormat="1" applyFont="1" applyFill="1" applyAlignment="1">
      <alignment vertical="center"/>
    </xf>
    <xf numFmtId="37" fontId="13" fillId="0" borderId="0" xfId="5" applyNumberFormat="1" applyFont="1" applyFill="1" applyAlignment="1">
      <alignment vertical="center"/>
    </xf>
    <xf numFmtId="37" fontId="11" fillId="0" borderId="0" xfId="0" applyNumberFormat="1" applyFont="1" applyFill="1" applyAlignment="1">
      <alignment horizontal="center" vertical="center"/>
    </xf>
    <xf numFmtId="37" fontId="11" fillId="0" borderId="0" xfId="0" applyNumberFormat="1" applyFont="1" applyFill="1" applyAlignment="1">
      <alignment vertical="center"/>
    </xf>
    <xf numFmtId="187" fontId="12" fillId="0" borderId="0" xfId="0" applyNumberFormat="1" applyFont="1" applyFill="1" applyBorder="1" applyAlignment="1">
      <alignment horizontal="right" vertical="center"/>
    </xf>
    <xf numFmtId="37" fontId="18" fillId="0" borderId="0" xfId="0" applyNumberFormat="1" applyFont="1" applyFill="1" applyAlignment="1">
      <alignment vertical="center"/>
    </xf>
    <xf numFmtId="37" fontId="18" fillId="0" borderId="0" xfId="5" applyNumberFormat="1" applyFont="1" applyFill="1" applyAlignment="1">
      <alignment vertical="center"/>
    </xf>
    <xf numFmtId="37" fontId="18" fillId="0" borderId="0" xfId="0" applyNumberFormat="1" applyFont="1" applyFill="1" applyBorder="1" applyAlignment="1">
      <alignment horizontal="center" vertical="center"/>
    </xf>
    <xf numFmtId="37" fontId="18" fillId="0" borderId="0" xfId="0" applyNumberFormat="1" applyFont="1" applyFill="1" applyBorder="1" applyAlignment="1">
      <alignment vertical="center"/>
    </xf>
    <xf numFmtId="187" fontId="12" fillId="0" borderId="1" xfId="0" applyNumberFormat="1" applyFont="1" applyFill="1" applyBorder="1" applyAlignment="1">
      <alignment horizontal="right" vertical="center"/>
    </xf>
    <xf numFmtId="187" fontId="12" fillId="0" borderId="2" xfId="0" applyNumberFormat="1" applyFont="1" applyFill="1" applyBorder="1" applyAlignment="1">
      <alignment horizontal="right" vertical="center"/>
    </xf>
    <xf numFmtId="37" fontId="12" fillId="0" borderId="0" xfId="0" applyNumberFormat="1" applyFont="1" applyFill="1" applyAlignment="1">
      <alignment vertical="center"/>
    </xf>
    <xf numFmtId="37" fontId="12" fillId="0" borderId="0" xfId="0" applyNumberFormat="1" applyFont="1" applyFill="1" applyAlignment="1">
      <alignment horizontal="center" vertical="center"/>
    </xf>
    <xf numFmtId="37" fontId="15" fillId="0" borderId="3" xfId="0" applyNumberFormat="1" applyFont="1" applyFill="1" applyBorder="1" applyAlignment="1">
      <alignment vertical="center"/>
    </xf>
    <xf numFmtId="37" fontId="12" fillId="0" borderId="0" xfId="0" applyNumberFormat="1" applyFont="1" applyFill="1" applyBorder="1" applyAlignment="1">
      <alignment vertical="center"/>
    </xf>
    <xf numFmtId="37" fontId="12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/>
    <xf numFmtId="37" fontId="19" fillId="0" borderId="0" xfId="0" applyNumberFormat="1" applyFont="1" applyFill="1" applyAlignment="1">
      <alignment horizontal="left" vertical="center"/>
    </xf>
    <xf numFmtId="187" fontId="20" fillId="0" borderId="0" xfId="0" applyNumberFormat="1" applyFont="1" applyFill="1" applyAlignment="1">
      <alignment horizontal="left" vertical="center"/>
    </xf>
    <xf numFmtId="37" fontId="20" fillId="0" borderId="0" xfId="0" applyNumberFormat="1" applyFont="1" applyFill="1" applyAlignment="1">
      <alignment horizontal="left" vertical="center"/>
    </xf>
    <xf numFmtId="187" fontId="20" fillId="0" borderId="0" xfId="0" applyNumberFormat="1" applyFont="1" applyFill="1" applyAlignment="1">
      <alignment horizontal="centerContinuous" vertical="center"/>
    </xf>
    <xf numFmtId="0" fontId="20" fillId="0" borderId="0" xfId="0" applyFont="1"/>
    <xf numFmtId="37" fontId="21" fillId="0" borderId="0" xfId="0" applyNumberFormat="1" applyFont="1" applyFill="1" applyAlignment="1">
      <alignment horizontal="left" vertical="center"/>
    </xf>
    <xf numFmtId="187" fontId="23" fillId="0" borderId="0" xfId="0" applyNumberFormat="1" applyFont="1" applyFill="1" applyAlignment="1">
      <alignment horizontal="left" vertical="center"/>
    </xf>
    <xf numFmtId="37" fontId="21" fillId="0" borderId="3" xfId="0" applyNumberFormat="1" applyFont="1" applyFill="1" applyBorder="1" applyAlignment="1">
      <alignment horizontal="left" vertical="center"/>
    </xf>
    <xf numFmtId="37" fontId="19" fillId="0" borderId="3" xfId="0" applyNumberFormat="1" applyFont="1" applyFill="1" applyBorder="1" applyAlignment="1">
      <alignment horizontal="left" vertical="center"/>
    </xf>
    <xf numFmtId="187" fontId="20" fillId="0" borderId="1" xfId="0" applyNumberFormat="1" applyFont="1" applyFill="1" applyBorder="1" applyAlignment="1">
      <alignment horizontal="left" vertical="center"/>
    </xf>
    <xf numFmtId="37" fontId="20" fillId="0" borderId="1" xfId="0" applyNumberFormat="1" applyFont="1" applyFill="1" applyBorder="1" applyAlignment="1">
      <alignment horizontal="left" vertical="center"/>
    </xf>
    <xf numFmtId="187" fontId="20" fillId="0" borderId="1" xfId="0" applyNumberFormat="1" applyFont="1" applyFill="1" applyBorder="1" applyAlignment="1">
      <alignment horizontal="centerContinuous" vertical="center"/>
    </xf>
    <xf numFmtId="37" fontId="21" fillId="0" borderId="0" xfId="0" applyNumberFormat="1" applyFont="1" applyFill="1" applyBorder="1" applyAlignment="1">
      <alignment horizontal="left" vertical="center"/>
    </xf>
    <xf numFmtId="37" fontId="19" fillId="0" borderId="0" xfId="0" applyNumberFormat="1" applyFont="1" applyFill="1" applyBorder="1" applyAlignment="1">
      <alignment horizontal="left" vertical="center"/>
    </xf>
    <xf numFmtId="187" fontId="20" fillId="0" borderId="0" xfId="0" applyNumberFormat="1" applyFont="1" applyFill="1" applyBorder="1" applyAlignment="1">
      <alignment horizontal="left" vertical="center"/>
    </xf>
    <xf numFmtId="37" fontId="20" fillId="0" borderId="0" xfId="0" applyNumberFormat="1" applyFont="1" applyFill="1" applyBorder="1" applyAlignment="1">
      <alignment horizontal="left" vertical="center"/>
    </xf>
    <xf numFmtId="187" fontId="20" fillId="0" borderId="0" xfId="0" applyNumberFormat="1" applyFont="1" applyFill="1" applyBorder="1" applyAlignment="1">
      <alignment horizontal="centerContinuous" vertical="center"/>
    </xf>
    <xf numFmtId="37" fontId="24" fillId="0" borderId="0" xfId="0" applyNumberFormat="1" applyFont="1" applyFill="1" applyAlignment="1">
      <alignment horizontal="left" vertical="center"/>
    </xf>
    <xf numFmtId="37" fontId="25" fillId="0" borderId="0" xfId="0" applyNumberFormat="1" applyFont="1" applyFill="1" applyAlignment="1">
      <alignment horizontal="centerContinuous" vertical="center"/>
    </xf>
    <xf numFmtId="187" fontId="21" fillId="0" borderId="1" xfId="5" applyNumberFormat="1" applyFont="1" applyFill="1" applyBorder="1" applyAlignment="1">
      <alignment horizontal="center" vertical="center"/>
    </xf>
    <xf numFmtId="37" fontId="24" fillId="0" borderId="0" xfId="0" applyNumberFormat="1" applyFont="1" applyFill="1" applyAlignment="1">
      <alignment horizontal="center" vertical="center"/>
    </xf>
    <xf numFmtId="187" fontId="21" fillId="0" borderId="0" xfId="5" applyNumberFormat="1" applyFont="1" applyFill="1" applyBorder="1" applyAlignment="1">
      <alignment horizontal="right" vertical="center" wrapText="1"/>
    </xf>
    <xf numFmtId="187" fontId="21" fillId="0" borderId="0" xfId="5" applyNumberFormat="1" applyFont="1" applyFill="1" applyAlignment="1">
      <alignment horizontal="right" vertical="center"/>
    </xf>
    <xf numFmtId="37" fontId="22" fillId="0" borderId="0" xfId="5" applyNumberFormat="1" applyFont="1" applyFill="1" applyAlignment="1">
      <alignment horizontal="center" vertical="center"/>
    </xf>
    <xf numFmtId="187" fontId="21" fillId="0" borderId="0" xfId="5" applyNumberFormat="1" applyFont="1" applyFill="1" applyBorder="1" applyAlignment="1">
      <alignment horizontal="center" vertical="center"/>
    </xf>
    <xf numFmtId="187" fontId="21" fillId="0" borderId="1" xfId="5" applyNumberFormat="1" applyFont="1" applyFill="1" applyBorder="1" applyAlignment="1">
      <alignment horizontal="center" vertical="center" wrapText="1"/>
    </xf>
    <xf numFmtId="187" fontId="21" fillId="0" borderId="0" xfId="5" applyNumberFormat="1" applyFont="1" applyFill="1" applyBorder="1" applyAlignment="1">
      <alignment vertical="center"/>
    </xf>
    <xf numFmtId="187" fontId="22" fillId="0" borderId="0" xfId="5" applyNumberFormat="1" applyFont="1" applyFill="1" applyAlignment="1">
      <alignment horizontal="center" vertical="center"/>
    </xf>
    <xf numFmtId="187" fontId="21" fillId="0" borderId="5" xfId="5" applyNumberFormat="1" applyFont="1" applyFill="1" applyBorder="1" applyAlignment="1">
      <alignment horizontal="right" vertical="center"/>
    </xf>
    <xf numFmtId="187" fontId="21" fillId="0" borderId="5" xfId="5" applyNumberFormat="1" applyFont="1" applyFill="1" applyBorder="1" applyAlignment="1">
      <alignment vertical="center"/>
    </xf>
    <xf numFmtId="187" fontId="21" fillId="0" borderId="4" xfId="5" applyNumberFormat="1" applyFont="1" applyFill="1" applyBorder="1" applyAlignment="1">
      <alignment horizontal="center" vertical="center" wrapText="1"/>
    </xf>
    <xf numFmtId="187" fontId="21" fillId="0" borderId="0" xfId="5" applyNumberFormat="1" applyFont="1" applyFill="1" applyAlignment="1">
      <alignment horizontal="right" vertical="center" wrapText="1"/>
    </xf>
    <xf numFmtId="187" fontId="21" fillId="0" borderId="0" xfId="5" quotePrefix="1" applyNumberFormat="1" applyFont="1" applyFill="1" applyAlignment="1">
      <alignment horizontal="right" vertical="center"/>
    </xf>
    <xf numFmtId="187" fontId="21" fillId="0" borderId="0" xfId="5" applyNumberFormat="1" applyFont="1" applyFill="1" applyBorder="1" applyAlignment="1">
      <alignment horizontal="right" vertical="center"/>
    </xf>
    <xf numFmtId="187" fontId="21" fillId="0" borderId="0" xfId="5" quotePrefix="1" applyNumberFormat="1" applyFont="1" applyFill="1" applyBorder="1" applyAlignment="1">
      <alignment horizontal="right" vertical="center"/>
    </xf>
    <xf numFmtId="0" fontId="21" fillId="0" borderId="1" xfId="0" applyFont="1" applyFill="1" applyBorder="1" applyAlignment="1">
      <alignment horizontal="center" vertical="center"/>
    </xf>
    <xf numFmtId="187" fontId="21" fillId="0" borderId="1" xfId="5" applyNumberFormat="1" applyFont="1" applyFill="1" applyBorder="1" applyAlignment="1">
      <alignment horizontal="right" vertical="center" wrapText="1"/>
    </xf>
    <xf numFmtId="187" fontId="21" fillId="0" borderId="1" xfId="5" applyNumberFormat="1" applyFont="1" applyFill="1" applyBorder="1" applyAlignment="1">
      <alignment horizontal="right" vertical="center"/>
    </xf>
    <xf numFmtId="37" fontId="24" fillId="0" borderId="0" xfId="0" applyNumberFormat="1" applyFont="1" applyFill="1" applyAlignment="1">
      <alignment vertical="center"/>
    </xf>
    <xf numFmtId="187" fontId="20" fillId="0" borderId="0" xfId="0" applyNumberFormat="1" applyFont="1" applyFill="1" applyBorder="1" applyAlignment="1">
      <alignment horizontal="right" vertical="center"/>
    </xf>
    <xf numFmtId="37" fontId="23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Border="1" applyAlignment="1">
      <alignment horizontal="right" vertical="center"/>
    </xf>
    <xf numFmtId="37" fontId="21" fillId="0" borderId="0" xfId="0" applyNumberFormat="1" applyFont="1" applyFill="1" applyAlignment="1">
      <alignment vertical="center"/>
    </xf>
    <xf numFmtId="37" fontId="19" fillId="0" borderId="0" xfId="0" applyNumberFormat="1" applyFont="1" applyFill="1" applyAlignment="1">
      <alignment vertical="center"/>
    </xf>
    <xf numFmtId="37" fontId="19" fillId="0" borderId="0" xfId="0" applyNumberFormat="1" applyFont="1" applyFill="1" applyAlignment="1">
      <alignment horizontal="center" vertical="center"/>
    </xf>
    <xf numFmtId="187" fontId="20" fillId="0" borderId="0" xfId="0" applyNumberFormat="1" applyFont="1" applyFill="1" applyBorder="1" applyAlignment="1">
      <alignment horizontal="right"/>
    </xf>
    <xf numFmtId="37" fontId="22" fillId="0" borderId="0" xfId="0" applyNumberFormat="1" applyFont="1" applyFill="1" applyAlignment="1">
      <alignment vertical="center"/>
    </xf>
    <xf numFmtId="37" fontId="22" fillId="0" borderId="0" xfId="5" applyNumberFormat="1" applyFont="1" applyFill="1" applyAlignment="1">
      <alignment vertical="center"/>
    </xf>
    <xf numFmtId="37" fontId="22" fillId="0" borderId="0" xfId="0" applyNumberFormat="1" applyFont="1" applyFill="1" applyBorder="1" applyAlignment="1">
      <alignment horizontal="center" vertical="center"/>
    </xf>
    <xf numFmtId="187" fontId="20" fillId="0" borderId="1" xfId="0" applyNumberFormat="1" applyFont="1" applyFill="1" applyBorder="1" applyAlignment="1">
      <alignment horizontal="right"/>
    </xf>
    <xf numFmtId="187" fontId="20" fillId="0" borderId="0" xfId="0" applyNumberFormat="1" applyFont="1" applyFill="1" applyBorder="1" applyAlignment="1">
      <alignment vertical="center"/>
    </xf>
    <xf numFmtId="187" fontId="20" fillId="0" borderId="2" xfId="0" applyNumberFormat="1" applyFont="1" applyFill="1" applyBorder="1" applyAlignment="1">
      <alignment horizontal="right" vertical="center"/>
    </xf>
    <xf numFmtId="187" fontId="20" fillId="0" borderId="0" xfId="0" applyNumberFormat="1" applyFont="1" applyFill="1" applyAlignment="1">
      <alignment horizontal="right" vertical="center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Alignment="1">
      <alignment horizontal="center" vertical="center"/>
    </xf>
    <xf numFmtId="187" fontId="22" fillId="0" borderId="0" xfId="0" applyNumberFormat="1" applyFont="1" applyFill="1" applyBorder="1" applyAlignment="1">
      <alignment horizontal="right" vertical="center"/>
    </xf>
    <xf numFmtId="37" fontId="22" fillId="0" borderId="0" xfId="0" applyNumberFormat="1" applyFont="1" applyFill="1" applyBorder="1" applyAlignment="1">
      <alignment vertical="center"/>
    </xf>
    <xf numFmtId="187" fontId="20" fillId="0" borderId="0" xfId="0" applyNumberFormat="1" applyFont="1" applyFill="1" applyAlignment="1">
      <alignment horizontal="right"/>
    </xf>
    <xf numFmtId="37" fontId="20" fillId="0" borderId="0" xfId="0" applyNumberFormat="1" applyFont="1" applyFill="1" applyAlignment="1">
      <alignment vertical="center"/>
    </xf>
    <xf numFmtId="37" fontId="24" fillId="0" borderId="3" xfId="0" applyNumberFormat="1" applyFont="1" applyFill="1" applyBorder="1" applyAlignment="1">
      <alignment horizontal="left" vertical="center"/>
    </xf>
    <xf numFmtId="37" fontId="24" fillId="0" borderId="3" xfId="0" applyNumberFormat="1" applyFont="1" applyFill="1" applyBorder="1" applyAlignment="1">
      <alignment horizontal="left" wrapText="1"/>
    </xf>
    <xf numFmtId="37" fontId="20" fillId="0" borderId="1" xfId="0" applyNumberFormat="1" applyFont="1" applyFill="1" applyBorder="1" applyAlignment="1">
      <alignment horizontal="left" wrapText="1"/>
    </xf>
    <xf numFmtId="187" fontId="20" fillId="0" borderId="0" xfId="0" applyNumberFormat="1" applyFont="1" applyFill="1" applyAlignment="1">
      <alignment vertical="center"/>
    </xf>
    <xf numFmtId="187" fontId="20" fillId="0" borderId="0" xfId="0" applyNumberFormat="1" applyFont="1" applyFill="1" applyAlignment="1">
      <alignment horizontal="center" vertical="center"/>
    </xf>
    <xf numFmtId="37" fontId="20" fillId="0" borderId="0" xfId="0" applyNumberFormat="1" applyFont="1" applyFill="1" applyBorder="1" applyAlignment="1">
      <alignment vertical="center"/>
    </xf>
    <xf numFmtId="37" fontId="2" fillId="0" borderId="0" xfId="6" applyNumberFormat="1" applyFont="1" applyFill="1" applyAlignment="1">
      <alignment horizontal="left" vertical="center"/>
    </xf>
    <xf numFmtId="37" fontId="2" fillId="0" borderId="0" xfId="6" applyNumberFormat="1" applyFont="1" applyFill="1" applyAlignment="1">
      <alignment horizontal="center" vertical="center"/>
    </xf>
    <xf numFmtId="37" fontId="2" fillId="0" borderId="0" xfId="6" applyNumberFormat="1" applyFont="1" applyFill="1" applyAlignment="1">
      <alignment horizontal="centerContinuous" vertical="center"/>
    </xf>
    <xf numFmtId="187" fontId="2" fillId="0" borderId="0" xfId="6" applyNumberFormat="1" applyFont="1" applyFill="1" applyAlignment="1">
      <alignment vertical="center"/>
    </xf>
    <xf numFmtId="187" fontId="2" fillId="0" borderId="0" xfId="6" applyNumberFormat="1" applyFont="1" applyFill="1" applyAlignment="1">
      <alignment horizontal="centerContinuous" vertical="center"/>
    </xf>
    <xf numFmtId="187" fontId="2" fillId="0" borderId="0" xfId="6" applyNumberFormat="1" applyFont="1" applyFill="1" applyAlignment="1">
      <alignment horizontal="right" vertical="center"/>
    </xf>
    <xf numFmtId="0" fontId="5" fillId="0" borderId="0" xfId="6" applyFont="1" applyFill="1" applyAlignment="1">
      <alignment vertical="center"/>
    </xf>
    <xf numFmtId="37" fontId="2" fillId="0" borderId="3" xfId="0" applyNumberFormat="1" applyFont="1" applyFill="1" applyBorder="1" applyAlignment="1">
      <alignment horizontal="left" vertical="center"/>
    </xf>
    <xf numFmtId="37" fontId="2" fillId="0" borderId="3" xfId="6" applyNumberFormat="1" applyFont="1" applyFill="1" applyBorder="1" applyAlignment="1">
      <alignment horizontal="left" vertical="center"/>
    </xf>
    <xf numFmtId="37" fontId="2" fillId="0" borderId="3" xfId="6" applyNumberFormat="1" applyFont="1" applyFill="1" applyBorder="1" applyAlignment="1">
      <alignment horizontal="center" vertical="center"/>
    </xf>
    <xf numFmtId="37" fontId="2" fillId="0" borderId="3" xfId="6" applyNumberFormat="1" applyFont="1" applyFill="1" applyBorder="1" applyAlignment="1">
      <alignment horizontal="centerContinuous" vertical="center"/>
    </xf>
    <xf numFmtId="187" fontId="2" fillId="0" borderId="3" xfId="6" applyNumberFormat="1" applyFont="1" applyFill="1" applyBorder="1" applyAlignment="1">
      <alignment vertical="center"/>
    </xf>
    <xf numFmtId="187" fontId="2" fillId="0" borderId="3" xfId="6" applyNumberFormat="1" applyFont="1" applyFill="1" applyBorder="1" applyAlignment="1">
      <alignment horizontal="centerContinuous" vertical="center"/>
    </xf>
    <xf numFmtId="187" fontId="2" fillId="0" borderId="3" xfId="6" applyNumberFormat="1" applyFont="1" applyFill="1" applyBorder="1" applyAlignment="1">
      <alignment horizontal="right" vertical="center"/>
    </xf>
    <xf numFmtId="37" fontId="2" fillId="0" borderId="0" xfId="6" applyNumberFormat="1" applyFont="1" applyFill="1" applyBorder="1" applyAlignment="1">
      <alignment horizontal="left" vertical="center"/>
    </xf>
    <xf numFmtId="37" fontId="2" fillId="0" borderId="0" xfId="6" applyNumberFormat="1" applyFont="1" applyFill="1" applyBorder="1" applyAlignment="1">
      <alignment horizontal="center" vertical="center"/>
    </xf>
    <xf numFmtId="37" fontId="2" fillId="0" borderId="0" xfId="6" applyNumberFormat="1" applyFont="1" applyFill="1" applyBorder="1" applyAlignment="1">
      <alignment horizontal="centerContinuous" vertical="center"/>
    </xf>
    <xf numFmtId="187" fontId="2" fillId="0" borderId="0" xfId="6" applyNumberFormat="1" applyFont="1" applyFill="1" applyBorder="1" applyAlignment="1">
      <alignment vertical="center"/>
    </xf>
    <xf numFmtId="187" fontId="2" fillId="0" borderId="0" xfId="6" applyNumberFormat="1" applyFont="1" applyFill="1" applyBorder="1" applyAlignment="1">
      <alignment horizontal="centerContinuous" vertical="center"/>
    </xf>
    <xf numFmtId="187" fontId="2" fillId="0" borderId="0" xfId="6" applyNumberFormat="1" applyFont="1" applyFill="1" applyBorder="1" applyAlignment="1">
      <alignment horizontal="right" vertical="center"/>
    </xf>
    <xf numFmtId="37" fontId="2" fillId="0" borderId="0" xfId="6" applyNumberFormat="1" applyFont="1" applyFill="1" applyAlignment="1">
      <alignment vertical="center"/>
    </xf>
    <xf numFmtId="187" fontId="2" fillId="0" borderId="0" xfId="0" applyNumberFormat="1" applyFont="1" applyFill="1" applyBorder="1" applyAlignment="1">
      <alignment vertical="center"/>
    </xf>
    <xf numFmtId="0" fontId="2" fillId="0" borderId="3" xfId="6" applyFont="1" applyFill="1" applyBorder="1" applyAlignment="1">
      <alignment horizontal="center" vertical="center"/>
    </xf>
    <xf numFmtId="37" fontId="26" fillId="0" borderId="0" xfId="6" applyNumberFormat="1" applyFont="1" applyFill="1" applyBorder="1" applyAlignment="1">
      <alignment horizontal="center" vertical="center"/>
    </xf>
    <xf numFmtId="187" fontId="2" fillId="0" borderId="3" xfId="0" applyNumberFormat="1" applyFont="1" applyFill="1" applyBorder="1" applyAlignment="1">
      <alignment horizontal="right" vertical="center"/>
    </xf>
    <xf numFmtId="0" fontId="2" fillId="0" borderId="0" xfId="6" applyFont="1" applyFill="1" applyBorder="1" applyAlignment="1">
      <alignment horizontal="center" vertical="center"/>
    </xf>
    <xf numFmtId="37" fontId="2" fillId="0" borderId="0" xfId="6" applyNumberFormat="1" applyFont="1" applyFill="1" applyBorder="1" applyAlignment="1">
      <alignment vertical="center"/>
    </xf>
    <xf numFmtId="37" fontId="5" fillId="0" borderId="0" xfId="6" applyNumberFormat="1" applyFont="1" applyFill="1" applyAlignment="1">
      <alignment horizontal="left" vertical="center"/>
    </xf>
    <xf numFmtId="37" fontId="5" fillId="0" borderId="0" xfId="6" applyNumberFormat="1" applyFont="1" applyFill="1" applyBorder="1" applyAlignment="1">
      <alignment horizontal="center" vertical="center"/>
    </xf>
    <xf numFmtId="37" fontId="5" fillId="0" borderId="0" xfId="6" applyNumberFormat="1" applyFont="1" applyFill="1" applyBorder="1" applyAlignment="1">
      <alignment vertical="center"/>
    </xf>
    <xf numFmtId="187" fontId="5" fillId="0" borderId="0" xfId="6" applyNumberFormat="1" applyFont="1" applyFill="1" applyBorder="1" applyAlignment="1">
      <alignment vertical="center"/>
    </xf>
    <xf numFmtId="187" fontId="5" fillId="0" borderId="0" xfId="6" applyNumberFormat="1" applyFont="1" applyFill="1" applyBorder="1" applyAlignment="1">
      <alignment horizontal="center" vertical="center"/>
    </xf>
    <xf numFmtId="187" fontId="5" fillId="0" borderId="0" xfId="6" applyNumberFormat="1" applyFont="1" applyFill="1" applyBorder="1" applyAlignment="1">
      <alignment horizontal="right" vertical="center"/>
    </xf>
    <xf numFmtId="188" fontId="5" fillId="0" borderId="0" xfId="6" applyNumberFormat="1" applyFont="1" applyFill="1" applyAlignment="1">
      <alignment vertical="center"/>
    </xf>
    <xf numFmtId="187" fontId="5" fillId="0" borderId="0" xfId="5" applyNumberFormat="1" applyFont="1" applyFill="1" applyBorder="1" applyAlignment="1">
      <alignment horizontal="right" vertical="center"/>
    </xf>
    <xf numFmtId="0" fontId="5" fillId="0" borderId="0" xfId="7" applyFont="1" applyFill="1" applyAlignment="1">
      <alignment vertical="center"/>
    </xf>
    <xf numFmtId="37" fontId="5" fillId="0" borderId="0" xfId="6" quotePrefix="1" applyNumberFormat="1" applyFont="1" applyFill="1" applyAlignment="1">
      <alignment horizontal="left" vertical="center"/>
    </xf>
    <xf numFmtId="37" fontId="5" fillId="0" borderId="0" xfId="0" quotePrefix="1" applyNumberFormat="1" applyFont="1" applyFill="1" applyAlignment="1">
      <alignment horizontal="left" vertical="center"/>
    </xf>
    <xf numFmtId="37" fontId="5" fillId="0" borderId="0" xfId="5" quotePrefix="1" applyNumberFormat="1" applyFont="1" applyFill="1" applyAlignment="1">
      <alignment horizontal="left" vertical="center"/>
    </xf>
    <xf numFmtId="0" fontId="5" fillId="0" borderId="0" xfId="5" applyFont="1" applyFill="1" applyAlignment="1">
      <alignment vertical="center"/>
    </xf>
    <xf numFmtId="187" fontId="5" fillId="0" borderId="3" xfId="6" applyNumberFormat="1" applyFont="1" applyFill="1" applyBorder="1" applyAlignment="1">
      <alignment vertical="center"/>
    </xf>
    <xf numFmtId="187" fontId="5" fillId="0" borderId="1" xfId="5" applyNumberFormat="1" applyFont="1" applyFill="1" applyBorder="1" applyAlignment="1">
      <alignment horizontal="right" vertical="center"/>
    </xf>
    <xf numFmtId="37" fontId="5" fillId="0" borderId="0" xfId="6" applyNumberFormat="1" applyFont="1" applyFill="1" applyBorder="1" applyAlignment="1">
      <alignment horizontal="left" vertical="center"/>
    </xf>
    <xf numFmtId="187" fontId="5" fillId="0" borderId="0" xfId="5" applyNumberFormat="1" applyFont="1" applyFill="1" applyBorder="1" applyAlignment="1">
      <alignment vertical="center"/>
    </xf>
    <xf numFmtId="37" fontId="5" fillId="0" borderId="3" xfId="6" applyNumberFormat="1" applyFont="1" applyFill="1" applyBorder="1" applyAlignment="1">
      <alignment horizontal="justify" vertical="center"/>
    </xf>
    <xf numFmtId="187" fontId="5" fillId="0" borderId="0" xfId="6" applyNumberFormat="1" applyFont="1" applyFill="1" applyAlignment="1">
      <alignment vertical="center"/>
    </xf>
    <xf numFmtId="187" fontId="5" fillId="0" borderId="0" xfId="6" applyNumberFormat="1" applyFont="1" applyFill="1" applyAlignment="1">
      <alignment horizontal="right" vertical="center"/>
    </xf>
    <xf numFmtId="188" fontId="2" fillId="0" borderId="3" xfId="6" applyNumberFormat="1" applyFont="1" applyFill="1" applyBorder="1" applyAlignment="1">
      <alignment horizontal="right" vertical="center"/>
    </xf>
    <xf numFmtId="187" fontId="5" fillId="0" borderId="0" xfId="1" applyNumberFormat="1" applyFont="1" applyFill="1" applyBorder="1" applyAlignment="1">
      <alignment vertical="center"/>
    </xf>
    <xf numFmtId="187" fontId="5" fillId="0" borderId="0" xfId="1" applyNumberFormat="1" applyFont="1" applyFill="1" applyBorder="1" applyAlignment="1">
      <alignment horizontal="right" vertical="center"/>
    </xf>
    <xf numFmtId="0" fontId="5" fillId="0" borderId="0" xfId="7" applyNumberFormat="1" applyFont="1" applyFill="1" applyBorder="1" applyAlignment="1">
      <alignment vertical="center"/>
    </xf>
    <xf numFmtId="187" fontId="5" fillId="0" borderId="1" xfId="1" applyNumberFormat="1" applyFont="1" applyFill="1" applyBorder="1" applyAlignment="1">
      <alignment vertical="center"/>
    </xf>
    <xf numFmtId="37" fontId="5" fillId="0" borderId="0" xfId="6" applyNumberFormat="1" applyFont="1" applyFill="1" applyAlignment="1">
      <alignment horizontal="center" vertical="center"/>
    </xf>
    <xf numFmtId="37" fontId="5" fillId="0" borderId="0" xfId="6" applyNumberFormat="1" applyFont="1" applyFill="1" applyAlignment="1">
      <alignment vertical="center"/>
    </xf>
    <xf numFmtId="37" fontId="5" fillId="0" borderId="0" xfId="6" applyNumberFormat="1" applyFont="1" applyFill="1" applyAlignment="1">
      <alignment horizontal="left" vertical="center" wrapText="1"/>
    </xf>
    <xf numFmtId="0" fontId="2" fillId="0" borderId="0" xfId="6" applyFont="1" applyFill="1" applyBorder="1" applyAlignment="1">
      <alignment vertical="center"/>
    </xf>
    <xf numFmtId="0" fontId="5" fillId="0" borderId="0" xfId="6" applyFont="1" applyFill="1" applyBorder="1" applyAlignment="1">
      <alignment vertical="center"/>
    </xf>
    <xf numFmtId="187" fontId="5" fillId="0" borderId="2" xfId="8" applyNumberFormat="1" applyFont="1" applyFill="1" applyBorder="1" applyAlignment="1">
      <alignment horizontal="right" vertical="center" wrapText="1"/>
    </xf>
    <xf numFmtId="187" fontId="5" fillId="0" borderId="0" xfId="8" applyNumberFormat="1" applyFont="1" applyFill="1" applyBorder="1" applyAlignment="1">
      <alignment horizontal="right" vertical="center" wrapText="1"/>
    </xf>
    <xf numFmtId="187" fontId="28" fillId="0" borderId="0" xfId="6" applyNumberFormat="1" applyFont="1" applyFill="1" applyBorder="1" applyAlignment="1">
      <alignment vertical="center"/>
    </xf>
  </cellXfs>
  <cellStyles count="9">
    <cellStyle name="Normal - Style1 2" xfId="4"/>
    <cellStyle name="Normal 11" xfId="7"/>
    <cellStyle name="Normal 2" xfId="2"/>
    <cellStyle name="Normal 3" xfId="6"/>
    <cellStyle name="Normal 4 3 10 2" xfId="3"/>
    <cellStyle name="Normal 5" xfId="5"/>
    <cellStyle name="Normal 79" xfId="8"/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7"/>
  <sheetViews>
    <sheetView tabSelected="1" workbookViewId="0">
      <selection sqref="A1:XFD1048576"/>
    </sheetView>
  </sheetViews>
  <sheetFormatPr defaultColWidth="9.125" defaultRowHeight="11.65"/>
  <cols>
    <col min="1" max="6" width="1.875" style="26" customWidth="1"/>
    <col min="7" max="7" width="17.5625" style="26" customWidth="1"/>
    <col min="8" max="8" width="5.6875" style="27" customWidth="1"/>
    <col min="9" max="9" width="1" style="27" customWidth="1"/>
    <col min="10" max="10" width="13.6875" style="27" customWidth="1"/>
    <col min="11" max="11" width="0.6875" style="27" customWidth="1"/>
    <col min="12" max="12" width="13.6875" style="28" customWidth="1"/>
    <col min="13" max="13" width="0.5625" style="27" customWidth="1"/>
    <col min="14" max="14" width="13.6875" style="27" customWidth="1"/>
    <col min="15" max="15" width="0.6875" style="27" customWidth="1"/>
    <col min="16" max="16" width="13.6875" style="28" customWidth="1"/>
    <col min="17" max="16384" width="9.125" style="4"/>
  </cols>
  <sheetData>
    <row r="1" spans="1:16" ht="15.95" customHeight="1">
      <c r="A1" s="1" t="s">
        <v>0</v>
      </c>
      <c r="B1" s="1"/>
      <c r="C1" s="1"/>
      <c r="D1" s="1"/>
      <c r="E1" s="1"/>
      <c r="F1" s="1"/>
      <c r="G1" s="1"/>
      <c r="H1" s="2"/>
      <c r="I1" s="2"/>
      <c r="J1" s="2"/>
      <c r="K1" s="2"/>
      <c r="L1" s="3"/>
      <c r="M1" s="2"/>
      <c r="N1" s="2"/>
      <c r="O1" s="2"/>
      <c r="P1" s="3"/>
    </row>
    <row r="2" spans="1:16" ht="15.95" customHeight="1">
      <c r="A2" s="5" t="s">
        <v>1</v>
      </c>
      <c r="B2" s="1"/>
      <c r="C2" s="1"/>
      <c r="D2" s="1"/>
      <c r="E2" s="1"/>
      <c r="F2" s="1"/>
      <c r="G2" s="1"/>
      <c r="H2" s="2"/>
      <c r="I2" s="2"/>
      <c r="J2" s="2"/>
      <c r="K2" s="2"/>
      <c r="L2" s="3"/>
      <c r="M2" s="2"/>
      <c r="N2" s="2"/>
      <c r="O2" s="2"/>
      <c r="P2" s="3"/>
    </row>
    <row r="3" spans="1:16" ht="15.95" customHeight="1">
      <c r="A3" s="6" t="s">
        <v>2</v>
      </c>
      <c r="B3" s="7"/>
      <c r="C3" s="7"/>
      <c r="D3" s="7"/>
      <c r="E3" s="7"/>
      <c r="F3" s="7"/>
      <c r="G3" s="7"/>
      <c r="H3" s="8"/>
      <c r="I3" s="8"/>
      <c r="J3" s="8"/>
      <c r="K3" s="8"/>
      <c r="L3" s="9"/>
      <c r="M3" s="8"/>
      <c r="N3" s="8"/>
      <c r="O3" s="8"/>
      <c r="P3" s="9"/>
    </row>
    <row r="4" spans="1:16" ht="15.95" customHeight="1">
      <c r="A4" s="10"/>
      <c r="B4" s="11"/>
      <c r="C4" s="11"/>
      <c r="D4" s="11"/>
      <c r="E4" s="11"/>
      <c r="F4" s="11"/>
      <c r="G4" s="11"/>
      <c r="H4" s="12"/>
      <c r="I4" s="12"/>
      <c r="J4" s="12"/>
      <c r="K4" s="12"/>
      <c r="L4" s="13"/>
      <c r="M4" s="12"/>
      <c r="N4" s="12"/>
      <c r="O4" s="12"/>
      <c r="P4" s="13"/>
    </row>
    <row r="5" spans="1:16" ht="15.95" customHeight="1">
      <c r="A5" s="1"/>
      <c r="B5" s="1"/>
      <c r="C5" s="1"/>
      <c r="D5" s="1"/>
      <c r="E5" s="1"/>
      <c r="F5" s="1"/>
      <c r="G5" s="1"/>
      <c r="H5" s="2"/>
      <c r="I5" s="2"/>
      <c r="J5" s="2"/>
      <c r="K5" s="2"/>
      <c r="L5" s="3"/>
      <c r="M5" s="2"/>
      <c r="N5" s="2"/>
      <c r="O5" s="2"/>
      <c r="P5" s="3"/>
    </row>
    <row r="6" spans="1:16" ht="15.95" customHeight="1">
      <c r="A6" s="1"/>
      <c r="B6" s="1"/>
      <c r="C6" s="1"/>
      <c r="D6" s="1"/>
      <c r="E6" s="1"/>
      <c r="F6" s="1"/>
      <c r="G6" s="1"/>
      <c r="H6" s="2"/>
      <c r="I6" s="2"/>
      <c r="J6" s="14" t="s">
        <v>3</v>
      </c>
      <c r="K6" s="14"/>
      <c r="L6" s="14"/>
      <c r="M6" s="2"/>
      <c r="N6" s="14" t="s">
        <v>4</v>
      </c>
      <c r="O6" s="14"/>
      <c r="P6" s="14"/>
    </row>
    <row r="7" spans="1:16" ht="15.95" customHeight="1">
      <c r="A7" s="1"/>
      <c r="B7" s="1"/>
      <c r="C7" s="1"/>
      <c r="D7" s="1"/>
      <c r="E7" s="1"/>
      <c r="F7" s="1"/>
      <c r="G7" s="1"/>
      <c r="H7" s="12"/>
      <c r="I7" s="12"/>
      <c r="J7" s="15" t="s">
        <v>5</v>
      </c>
      <c r="K7" s="15"/>
      <c r="L7" s="15"/>
      <c r="M7" s="16"/>
      <c r="N7" s="15" t="s">
        <v>5</v>
      </c>
      <c r="O7" s="15"/>
      <c r="P7" s="15"/>
    </row>
    <row r="8" spans="1:16" ht="15.95" customHeight="1">
      <c r="A8" s="1"/>
      <c r="B8" s="1"/>
      <c r="C8" s="1"/>
      <c r="D8" s="1"/>
      <c r="E8" s="1"/>
      <c r="F8" s="1"/>
      <c r="G8" s="1"/>
      <c r="H8" s="12"/>
      <c r="I8" s="12"/>
      <c r="J8" s="17"/>
      <c r="K8" s="17"/>
      <c r="L8" s="13" t="s">
        <v>6</v>
      </c>
      <c r="M8" s="16"/>
      <c r="N8" s="17"/>
      <c r="O8" s="17"/>
      <c r="P8" s="13" t="s">
        <v>6</v>
      </c>
    </row>
    <row r="9" spans="1:16" ht="15.95" customHeight="1">
      <c r="A9" s="1"/>
      <c r="B9" s="1"/>
      <c r="C9" s="1"/>
      <c r="D9" s="1"/>
      <c r="E9" s="1"/>
      <c r="F9" s="1"/>
      <c r="G9" s="1"/>
      <c r="H9" s="12"/>
      <c r="I9" s="12"/>
      <c r="J9" s="13" t="s">
        <v>7</v>
      </c>
      <c r="K9" s="13"/>
      <c r="L9" s="13" t="s">
        <v>8</v>
      </c>
      <c r="M9" s="16"/>
      <c r="N9" s="13" t="s">
        <v>7</v>
      </c>
      <c r="O9" s="13"/>
      <c r="P9" s="13" t="s">
        <v>8</v>
      </c>
    </row>
    <row r="10" spans="1:16" ht="15.95" customHeight="1">
      <c r="A10" s="1"/>
      <c r="B10" s="1"/>
      <c r="C10" s="1"/>
      <c r="D10" s="1"/>
      <c r="E10" s="1"/>
      <c r="F10" s="1"/>
      <c r="G10" s="1"/>
      <c r="H10" s="2"/>
      <c r="I10" s="2"/>
      <c r="J10" s="18" t="s">
        <v>9</v>
      </c>
      <c r="K10" s="17"/>
      <c r="L10" s="18" t="s">
        <v>10</v>
      </c>
      <c r="M10" s="16"/>
      <c r="N10" s="18" t="str">
        <f>J10</f>
        <v>30 June</v>
      </c>
      <c r="O10" s="17"/>
      <c r="P10" s="18" t="s">
        <v>10</v>
      </c>
    </row>
    <row r="11" spans="1:16" ht="15.95" customHeight="1">
      <c r="A11" s="1"/>
      <c r="B11" s="1"/>
      <c r="C11" s="1"/>
      <c r="D11" s="1"/>
      <c r="E11" s="1"/>
      <c r="F11" s="1"/>
      <c r="G11" s="1"/>
      <c r="H11" s="2"/>
      <c r="I11" s="2"/>
      <c r="J11" s="19" t="s">
        <v>11</v>
      </c>
      <c r="K11" s="20"/>
      <c r="L11" s="19" t="s">
        <v>12</v>
      </c>
      <c r="M11" s="20"/>
      <c r="N11" s="19" t="s">
        <v>11</v>
      </c>
      <c r="O11" s="20"/>
      <c r="P11" s="19" t="s">
        <v>12</v>
      </c>
    </row>
    <row r="12" spans="1:16" ht="15.95" customHeight="1">
      <c r="A12" s="1"/>
      <c r="B12" s="1"/>
      <c r="C12" s="1"/>
      <c r="D12" s="1"/>
      <c r="E12" s="1"/>
      <c r="F12" s="1"/>
      <c r="G12" s="1"/>
      <c r="H12" s="8" t="s">
        <v>13</v>
      </c>
      <c r="I12" s="12"/>
      <c r="J12" s="21" t="s">
        <v>14</v>
      </c>
      <c r="K12" s="22"/>
      <c r="L12" s="21" t="s">
        <v>14</v>
      </c>
      <c r="M12" s="22"/>
      <c r="N12" s="21" t="s">
        <v>14</v>
      </c>
      <c r="O12" s="22"/>
      <c r="P12" s="21" t="s">
        <v>14</v>
      </c>
    </row>
    <row r="13" spans="1:16" ht="15.95" customHeight="1">
      <c r="A13" s="1"/>
      <c r="B13" s="1"/>
      <c r="C13" s="1"/>
      <c r="D13" s="1"/>
      <c r="E13" s="1"/>
      <c r="F13" s="1"/>
      <c r="G13" s="1"/>
      <c r="H13" s="12"/>
      <c r="I13" s="12"/>
      <c r="J13" s="23"/>
      <c r="K13" s="2"/>
      <c r="L13" s="23"/>
      <c r="M13" s="2"/>
      <c r="N13" s="23"/>
      <c r="O13" s="2"/>
      <c r="P13" s="23"/>
    </row>
    <row r="14" spans="1:16" ht="15.95" customHeight="1">
      <c r="A14" s="24" t="s">
        <v>15</v>
      </c>
      <c r="B14" s="1"/>
      <c r="C14" s="1"/>
      <c r="D14" s="1"/>
      <c r="E14" s="1"/>
      <c r="F14" s="1"/>
      <c r="G14" s="1"/>
      <c r="H14" s="12"/>
      <c r="I14" s="12"/>
      <c r="J14" s="23"/>
      <c r="K14" s="2"/>
      <c r="L14" s="23"/>
      <c r="M14" s="2"/>
      <c r="N14" s="23"/>
      <c r="O14" s="2"/>
      <c r="P14" s="23"/>
    </row>
    <row r="15" spans="1:16" ht="15.95" customHeight="1">
      <c r="A15" s="1"/>
      <c r="B15" s="1"/>
      <c r="C15" s="1"/>
      <c r="D15" s="1"/>
      <c r="E15" s="1"/>
      <c r="F15" s="1"/>
      <c r="G15" s="1"/>
      <c r="H15" s="12"/>
      <c r="I15" s="12"/>
      <c r="J15" s="23"/>
      <c r="K15" s="2"/>
      <c r="L15" s="23"/>
      <c r="M15" s="2"/>
      <c r="N15" s="23"/>
      <c r="O15" s="2"/>
      <c r="P15" s="23"/>
    </row>
    <row r="16" spans="1:16" ht="15.95" customHeight="1">
      <c r="A16" s="24" t="s">
        <v>16</v>
      </c>
      <c r="B16" s="25"/>
      <c r="C16" s="1"/>
      <c r="D16" s="1"/>
      <c r="E16" s="1"/>
      <c r="F16" s="1"/>
      <c r="G16" s="1"/>
      <c r="H16" s="12"/>
      <c r="I16" s="12"/>
      <c r="J16" s="23"/>
      <c r="K16" s="2"/>
      <c r="L16" s="23"/>
      <c r="M16" s="2"/>
      <c r="N16" s="23"/>
      <c r="O16" s="2"/>
      <c r="P16" s="23"/>
    </row>
    <row r="17" spans="1:16" ht="15.95" customHeight="1">
      <c r="A17" s="1"/>
      <c r="B17" s="1"/>
      <c r="C17" s="1"/>
      <c r="D17" s="1"/>
      <c r="E17" s="1"/>
      <c r="F17" s="1"/>
      <c r="G17" s="1"/>
      <c r="H17" s="12"/>
      <c r="I17" s="12"/>
      <c r="J17" s="23"/>
      <c r="K17" s="2"/>
      <c r="L17" s="23"/>
      <c r="M17" s="2"/>
      <c r="N17" s="23"/>
      <c r="O17" s="2"/>
      <c r="P17" s="23"/>
    </row>
    <row r="18" spans="1:16" ht="15.95" customHeight="1">
      <c r="A18" s="25" t="s">
        <v>17</v>
      </c>
      <c r="C18" s="1"/>
      <c r="D18" s="1"/>
      <c r="E18" s="1"/>
      <c r="F18" s="1"/>
      <c r="G18" s="1"/>
      <c r="H18" s="27">
        <v>7</v>
      </c>
      <c r="J18" s="28">
        <v>24400263</v>
      </c>
      <c r="K18" s="28"/>
      <c r="L18" s="28">
        <v>65753225</v>
      </c>
      <c r="M18" s="28"/>
      <c r="N18" s="28">
        <v>19020561</v>
      </c>
      <c r="O18" s="28"/>
      <c r="P18" s="28">
        <v>23000199</v>
      </c>
    </row>
    <row r="19" spans="1:16" ht="15.95" customHeight="1">
      <c r="A19" s="25" t="s">
        <v>18</v>
      </c>
      <c r="C19" s="1"/>
      <c r="D19" s="1"/>
      <c r="E19" s="1"/>
      <c r="F19" s="1"/>
      <c r="G19" s="1"/>
      <c r="J19" s="28">
        <v>1888282</v>
      </c>
      <c r="K19" s="28"/>
      <c r="L19" s="28">
        <v>976871</v>
      </c>
      <c r="M19" s="28"/>
      <c r="N19" s="28">
        <v>1888282</v>
      </c>
      <c r="O19" s="28"/>
      <c r="P19" s="28">
        <v>976871</v>
      </c>
    </row>
    <row r="20" spans="1:16" ht="15.95" customHeight="1">
      <c r="A20" s="25" t="s">
        <v>19</v>
      </c>
      <c r="C20" s="1"/>
      <c r="D20" s="1"/>
      <c r="E20" s="1"/>
      <c r="F20" s="1"/>
      <c r="G20" s="1"/>
      <c r="H20" s="27">
        <v>8</v>
      </c>
      <c r="J20" s="28">
        <v>123640073</v>
      </c>
      <c r="K20" s="28"/>
      <c r="L20" s="28">
        <v>95836972</v>
      </c>
      <c r="M20" s="28"/>
      <c r="N20" s="28">
        <v>131333805</v>
      </c>
      <c r="O20" s="28"/>
      <c r="P20" s="28">
        <v>94231626</v>
      </c>
    </row>
    <row r="21" spans="1:16" ht="15.95" customHeight="1">
      <c r="A21" s="25" t="s">
        <v>20</v>
      </c>
      <c r="C21" s="1"/>
      <c r="D21" s="1"/>
      <c r="E21" s="1"/>
      <c r="F21" s="1"/>
      <c r="G21" s="1"/>
      <c r="H21" s="27">
        <v>9</v>
      </c>
      <c r="J21" s="28">
        <v>79024043</v>
      </c>
      <c r="K21" s="28"/>
      <c r="L21" s="28">
        <v>47501043</v>
      </c>
      <c r="M21" s="28"/>
      <c r="N21" s="28">
        <v>62306084</v>
      </c>
      <c r="O21" s="28"/>
      <c r="P21" s="28">
        <v>46373624</v>
      </c>
    </row>
    <row r="22" spans="1:16" ht="15.95" customHeight="1">
      <c r="A22" s="25" t="s">
        <v>21</v>
      </c>
      <c r="C22" s="1"/>
      <c r="D22" s="1"/>
      <c r="E22" s="1"/>
      <c r="F22" s="1"/>
      <c r="G22" s="1"/>
      <c r="J22" s="29">
        <v>41822481</v>
      </c>
      <c r="K22" s="28"/>
      <c r="L22" s="29">
        <v>32640818</v>
      </c>
      <c r="M22" s="28"/>
      <c r="N22" s="29">
        <v>25783556</v>
      </c>
      <c r="O22" s="28"/>
      <c r="P22" s="29">
        <v>18983317</v>
      </c>
    </row>
    <row r="23" spans="1:16" ht="15.95" customHeight="1">
      <c r="A23" s="30"/>
      <c r="B23" s="30"/>
      <c r="C23" s="1"/>
      <c r="D23" s="1"/>
      <c r="E23" s="1"/>
      <c r="F23" s="1"/>
      <c r="G23" s="1"/>
      <c r="H23" s="31"/>
      <c r="I23" s="31"/>
      <c r="J23" s="32"/>
      <c r="K23" s="33"/>
      <c r="L23" s="32"/>
      <c r="M23" s="33"/>
      <c r="N23" s="32"/>
      <c r="O23" s="33"/>
      <c r="P23" s="32"/>
    </row>
    <row r="24" spans="1:16" ht="15.95" customHeight="1">
      <c r="A24" s="24" t="s">
        <v>22</v>
      </c>
      <c r="B24" s="1"/>
      <c r="C24" s="1"/>
      <c r="D24" s="1"/>
      <c r="E24" s="1"/>
      <c r="F24" s="1"/>
      <c r="G24" s="1"/>
      <c r="J24" s="29">
        <f>SUM(J18:J22)</f>
        <v>270775142</v>
      </c>
      <c r="K24" s="28"/>
      <c r="L24" s="29">
        <f>SUM(L18:L22)</f>
        <v>242708929</v>
      </c>
      <c r="M24" s="28"/>
      <c r="N24" s="29">
        <f>SUM(N18:N22)</f>
        <v>240332288</v>
      </c>
      <c r="O24" s="28"/>
      <c r="P24" s="29">
        <f>SUM(P18:P22)</f>
        <v>183565637</v>
      </c>
    </row>
    <row r="25" spans="1:16" ht="15.95" customHeight="1">
      <c r="C25" s="1"/>
      <c r="D25" s="1"/>
      <c r="E25" s="1"/>
      <c r="F25" s="1"/>
      <c r="G25" s="1"/>
      <c r="J25" s="28"/>
      <c r="K25" s="28"/>
      <c r="M25" s="28"/>
      <c r="N25" s="28"/>
      <c r="O25" s="28"/>
    </row>
    <row r="26" spans="1:16" ht="15.95" customHeight="1">
      <c r="A26" s="24" t="s">
        <v>23</v>
      </c>
      <c r="B26" s="1"/>
      <c r="C26" s="1"/>
      <c r="D26" s="1"/>
      <c r="E26" s="1"/>
      <c r="F26" s="1"/>
      <c r="G26" s="1"/>
      <c r="J26" s="28"/>
      <c r="K26" s="28"/>
      <c r="M26" s="28"/>
      <c r="N26" s="28"/>
      <c r="O26" s="28"/>
    </row>
    <row r="27" spans="1:16" ht="15.95" customHeight="1">
      <c r="A27" s="1"/>
      <c r="B27" s="1"/>
      <c r="C27" s="1"/>
      <c r="D27" s="1"/>
      <c r="E27" s="1"/>
      <c r="F27" s="1"/>
      <c r="G27" s="1"/>
      <c r="J27" s="28"/>
      <c r="K27" s="28"/>
      <c r="M27" s="28"/>
      <c r="N27" s="28"/>
      <c r="O27" s="28"/>
    </row>
    <row r="28" spans="1:16" ht="15.95" customHeight="1">
      <c r="A28" s="25" t="s">
        <v>24</v>
      </c>
      <c r="C28" s="1"/>
      <c r="D28" s="1"/>
      <c r="E28" s="1"/>
      <c r="F28" s="1"/>
      <c r="G28" s="1"/>
      <c r="J28" s="34">
        <v>1184314</v>
      </c>
      <c r="K28" s="28"/>
      <c r="L28" s="34">
        <v>2093814</v>
      </c>
      <c r="M28" s="28"/>
      <c r="N28" s="34">
        <v>1184314</v>
      </c>
      <c r="O28" s="28"/>
      <c r="P28" s="34">
        <v>2093814</v>
      </c>
    </row>
    <row r="29" spans="1:16" ht="15.95" customHeight="1">
      <c r="A29" s="25" t="s">
        <v>25</v>
      </c>
      <c r="C29" s="1"/>
      <c r="D29" s="1"/>
      <c r="E29" s="1"/>
      <c r="F29" s="1"/>
      <c r="G29" s="1"/>
      <c r="H29" s="27">
        <v>10</v>
      </c>
      <c r="J29" s="34">
        <v>14477474</v>
      </c>
      <c r="K29" s="28"/>
      <c r="L29" s="34">
        <v>75443910</v>
      </c>
      <c r="M29" s="28"/>
      <c r="N29" s="34">
        <v>0</v>
      </c>
      <c r="O29" s="28"/>
      <c r="P29" s="34">
        <v>61075763</v>
      </c>
    </row>
    <row r="30" spans="1:16" ht="15.95" customHeight="1">
      <c r="A30" s="26" t="s">
        <v>26</v>
      </c>
      <c r="C30" s="1"/>
      <c r="D30" s="1"/>
      <c r="E30" s="1"/>
      <c r="F30" s="1"/>
      <c r="G30" s="1"/>
      <c r="H30" s="27">
        <v>11</v>
      </c>
      <c r="J30" s="34">
        <v>0</v>
      </c>
      <c r="K30" s="28"/>
      <c r="L30" s="34">
        <v>0</v>
      </c>
      <c r="M30" s="28"/>
      <c r="N30" s="34">
        <v>37498796</v>
      </c>
      <c r="O30" s="28"/>
      <c r="P30" s="34">
        <v>37498796</v>
      </c>
    </row>
    <row r="31" spans="1:16" ht="15.95" customHeight="1">
      <c r="A31" s="26" t="s">
        <v>27</v>
      </c>
      <c r="C31" s="1"/>
      <c r="D31" s="1"/>
      <c r="E31" s="1"/>
      <c r="F31" s="1"/>
      <c r="G31" s="1"/>
      <c r="H31" s="27">
        <v>11</v>
      </c>
      <c r="J31" s="34">
        <v>14081319</v>
      </c>
      <c r="K31" s="28"/>
      <c r="L31" s="34">
        <v>0</v>
      </c>
      <c r="M31" s="28"/>
      <c r="N31" s="34">
        <v>14000000</v>
      </c>
      <c r="O31" s="28"/>
      <c r="P31" s="34">
        <v>0</v>
      </c>
    </row>
    <row r="32" spans="1:16" ht="15.95" customHeight="1">
      <c r="A32" s="25" t="s">
        <v>28</v>
      </c>
      <c r="C32" s="1"/>
      <c r="D32" s="1"/>
      <c r="E32" s="1"/>
      <c r="F32" s="1"/>
      <c r="G32" s="1"/>
      <c r="H32" s="27">
        <v>12</v>
      </c>
      <c r="J32" s="34">
        <v>425587498</v>
      </c>
      <c r="K32" s="28"/>
      <c r="L32" s="34">
        <v>432288122</v>
      </c>
      <c r="M32" s="28"/>
      <c r="N32" s="34">
        <v>422662684</v>
      </c>
      <c r="O32" s="28"/>
      <c r="P32" s="34">
        <v>428992057</v>
      </c>
    </row>
    <row r="33" spans="1:16" ht="15.95" customHeight="1">
      <c r="A33" s="25" t="s">
        <v>29</v>
      </c>
      <c r="C33" s="1"/>
      <c r="D33" s="1"/>
      <c r="E33" s="1"/>
      <c r="F33" s="1"/>
      <c r="G33" s="1"/>
      <c r="H33" s="27">
        <v>12</v>
      </c>
      <c r="J33" s="34">
        <v>1365117</v>
      </c>
      <c r="K33" s="28"/>
      <c r="L33" s="34">
        <v>1632512</v>
      </c>
      <c r="M33" s="28"/>
      <c r="N33" s="34">
        <v>1348919</v>
      </c>
      <c r="O33" s="28"/>
      <c r="P33" s="34">
        <v>1613358</v>
      </c>
    </row>
    <row r="34" spans="1:16" ht="15.95" customHeight="1">
      <c r="A34" s="25" t="s">
        <v>30</v>
      </c>
      <c r="C34" s="1"/>
      <c r="D34" s="1"/>
      <c r="E34" s="1"/>
      <c r="F34" s="1"/>
      <c r="G34" s="1"/>
      <c r="J34" s="34">
        <v>6802316</v>
      </c>
      <c r="K34" s="28"/>
      <c r="L34" s="34">
        <v>6802316</v>
      </c>
      <c r="M34" s="28"/>
      <c r="N34" s="34">
        <v>0</v>
      </c>
      <c r="O34" s="28"/>
      <c r="P34" s="34">
        <v>0</v>
      </c>
    </row>
    <row r="35" spans="1:16" ht="15.95" customHeight="1">
      <c r="A35" s="25" t="s">
        <v>31</v>
      </c>
      <c r="C35" s="1"/>
      <c r="D35" s="1"/>
      <c r="E35" s="1"/>
      <c r="F35" s="1"/>
      <c r="G35" s="1"/>
      <c r="J35" s="34">
        <v>6115678</v>
      </c>
      <c r="K35" s="28"/>
      <c r="L35" s="34">
        <v>6264744</v>
      </c>
      <c r="M35" s="28"/>
      <c r="N35" s="34">
        <v>5937913</v>
      </c>
      <c r="O35" s="28"/>
      <c r="P35" s="34">
        <v>6226364</v>
      </c>
    </row>
    <row r="36" spans="1:16" ht="15.95" customHeight="1">
      <c r="A36" s="25" t="s">
        <v>32</v>
      </c>
      <c r="C36" s="1"/>
      <c r="D36" s="1"/>
      <c r="E36" s="1"/>
      <c r="F36" s="1"/>
      <c r="G36" s="1"/>
      <c r="J36" s="35">
        <v>508679</v>
      </c>
      <c r="K36" s="28"/>
      <c r="L36" s="35">
        <v>476900</v>
      </c>
      <c r="M36" s="28"/>
      <c r="N36" s="35">
        <v>508679</v>
      </c>
      <c r="O36" s="28"/>
      <c r="P36" s="35">
        <v>476900</v>
      </c>
    </row>
    <row r="37" spans="1:16" ht="15.95" customHeight="1">
      <c r="C37" s="1"/>
      <c r="D37" s="1"/>
      <c r="E37" s="1"/>
      <c r="F37" s="1"/>
      <c r="G37" s="1"/>
      <c r="J37" s="36"/>
      <c r="K37" s="28"/>
      <c r="L37" s="36"/>
      <c r="M37" s="28"/>
      <c r="N37" s="36"/>
      <c r="O37" s="28"/>
      <c r="P37" s="36"/>
    </row>
    <row r="38" spans="1:16" ht="15.95" customHeight="1">
      <c r="A38" s="24" t="s">
        <v>33</v>
      </c>
      <c r="B38" s="1"/>
      <c r="C38" s="1"/>
      <c r="D38" s="1"/>
      <c r="E38" s="1"/>
      <c r="F38" s="1"/>
      <c r="G38" s="1"/>
      <c r="J38" s="29">
        <f>SUM(J28:J36)</f>
        <v>470122395</v>
      </c>
      <c r="K38" s="28"/>
      <c r="L38" s="29">
        <f>SUM(L28:L36)</f>
        <v>525002318</v>
      </c>
      <c r="M38" s="28"/>
      <c r="N38" s="29">
        <f>SUM(N28:N36)</f>
        <v>483141305</v>
      </c>
      <c r="O38" s="28"/>
      <c r="P38" s="29">
        <f>SUM(P28:P36)</f>
        <v>537977052</v>
      </c>
    </row>
    <row r="39" spans="1:16" ht="15.95" customHeight="1">
      <c r="A39" s="37"/>
      <c r="C39" s="1"/>
      <c r="D39" s="1"/>
      <c r="E39" s="1"/>
      <c r="F39" s="1"/>
      <c r="G39" s="1"/>
      <c r="J39" s="36"/>
      <c r="K39" s="28"/>
      <c r="L39" s="36"/>
      <c r="M39" s="28"/>
      <c r="N39" s="36"/>
      <c r="O39" s="28"/>
      <c r="P39" s="36"/>
    </row>
    <row r="40" spans="1:16" ht="15.95" customHeight="1" thickBot="1">
      <c r="A40" s="24" t="s">
        <v>34</v>
      </c>
      <c r="B40" s="1"/>
      <c r="C40" s="1"/>
      <c r="D40" s="1"/>
      <c r="E40" s="1"/>
      <c r="F40" s="1"/>
      <c r="G40" s="1"/>
      <c r="J40" s="38">
        <f>J24+J38</f>
        <v>740897537</v>
      </c>
      <c r="K40" s="28"/>
      <c r="L40" s="38">
        <f>L24+L38</f>
        <v>767711247</v>
      </c>
      <c r="M40" s="28"/>
      <c r="N40" s="38">
        <f>N24+N38</f>
        <v>723473593</v>
      </c>
      <c r="O40" s="28"/>
      <c r="P40" s="38">
        <f>P24+P38</f>
        <v>721542689</v>
      </c>
    </row>
    <row r="41" spans="1:16" ht="15.95" customHeight="1" thickTop="1">
      <c r="A41" s="1"/>
      <c r="B41" s="1"/>
      <c r="C41" s="1"/>
      <c r="D41" s="1"/>
      <c r="E41" s="1"/>
      <c r="F41" s="1"/>
      <c r="G41" s="1"/>
      <c r="H41" s="12"/>
      <c r="I41" s="12"/>
      <c r="J41" s="23"/>
      <c r="K41" s="2"/>
      <c r="L41" s="23"/>
      <c r="M41" s="2"/>
      <c r="N41" s="23"/>
      <c r="O41" s="2"/>
      <c r="P41" s="23"/>
    </row>
    <row r="42" spans="1:16" ht="15.95" customHeight="1">
      <c r="A42" s="1"/>
      <c r="B42" s="39"/>
      <c r="C42" s="40"/>
      <c r="D42" s="40"/>
      <c r="E42" s="39"/>
      <c r="F42" s="40"/>
      <c r="G42" s="40"/>
      <c r="H42" s="41"/>
      <c r="I42" s="41"/>
      <c r="J42" s="42"/>
      <c r="K42" s="41"/>
      <c r="L42" s="42"/>
      <c r="M42" s="41"/>
      <c r="N42" s="42"/>
      <c r="O42" s="41"/>
      <c r="P42" s="42"/>
    </row>
    <row r="43" spans="1:16" ht="15.95" customHeight="1">
      <c r="A43" s="1"/>
      <c r="B43" s="39"/>
      <c r="C43" s="40"/>
      <c r="D43" s="40"/>
      <c r="E43" s="39"/>
      <c r="F43" s="40"/>
      <c r="G43" s="40"/>
      <c r="H43" s="41"/>
      <c r="I43" s="41"/>
      <c r="J43" s="42"/>
      <c r="K43" s="41"/>
      <c r="L43" s="42"/>
      <c r="M43" s="41"/>
      <c r="N43" s="42"/>
      <c r="O43" s="41"/>
      <c r="P43" s="42"/>
    </row>
    <row r="44" spans="1:16" ht="15.95" customHeight="1">
      <c r="A44" s="1"/>
      <c r="B44" s="40"/>
      <c r="C44" s="40"/>
      <c r="D44" s="40"/>
      <c r="E44" s="40"/>
      <c r="F44" s="40"/>
      <c r="G44" s="40"/>
      <c r="H44" s="41"/>
      <c r="I44" s="41"/>
      <c r="J44" s="41"/>
      <c r="K44" s="41"/>
      <c r="L44" s="41"/>
      <c r="M44" s="36"/>
      <c r="N44" s="36"/>
      <c r="O44" s="36"/>
      <c r="P44" s="36"/>
    </row>
    <row r="45" spans="1:16" ht="15.95" customHeight="1">
      <c r="A45" s="1"/>
      <c r="B45" s="40"/>
      <c r="C45" s="40"/>
      <c r="D45" s="40"/>
      <c r="E45" s="40"/>
      <c r="F45" s="40"/>
      <c r="G45" s="40" t="s">
        <v>35</v>
      </c>
      <c r="H45" s="41"/>
      <c r="I45" s="41"/>
      <c r="J45" s="41"/>
      <c r="K45" s="41"/>
      <c r="L45" s="41"/>
      <c r="M45" s="36"/>
      <c r="N45" s="36"/>
      <c r="O45" s="36"/>
      <c r="P45" s="36"/>
    </row>
    <row r="46" spans="1:16" ht="15.95" customHeight="1">
      <c r="A46" s="1"/>
      <c r="B46" s="40"/>
      <c r="C46" s="40"/>
      <c r="D46" s="40"/>
      <c r="E46" s="40"/>
      <c r="F46" s="40"/>
      <c r="G46" s="40" t="s">
        <v>36</v>
      </c>
      <c r="H46" s="41"/>
      <c r="I46" s="41"/>
      <c r="J46" s="41"/>
      <c r="K46" s="41"/>
      <c r="L46" s="41"/>
      <c r="M46" s="36"/>
      <c r="N46" s="36"/>
      <c r="O46" s="36"/>
      <c r="P46" s="36"/>
    </row>
    <row r="47" spans="1:16" ht="15.95" customHeight="1">
      <c r="A47" s="1"/>
      <c r="B47" s="40"/>
      <c r="C47" s="40"/>
      <c r="D47" s="40"/>
      <c r="E47" s="40"/>
      <c r="F47" s="40"/>
      <c r="G47" s="40"/>
      <c r="H47" s="41"/>
      <c r="I47" s="41"/>
      <c r="J47" s="41"/>
      <c r="K47" s="41"/>
      <c r="L47" s="41"/>
      <c r="M47" s="36"/>
      <c r="N47" s="36"/>
      <c r="O47" s="36"/>
      <c r="P47" s="36"/>
    </row>
    <row r="48" spans="1:16" ht="15.95" customHeight="1">
      <c r="A48" s="1"/>
      <c r="B48" s="40"/>
      <c r="C48" s="40"/>
      <c r="D48" s="40"/>
      <c r="E48" s="40"/>
      <c r="F48" s="40"/>
      <c r="G48" s="40" t="s">
        <v>37</v>
      </c>
      <c r="H48" s="41"/>
      <c r="I48" s="41"/>
      <c r="J48" s="41"/>
      <c r="K48" s="41"/>
      <c r="L48" s="41"/>
      <c r="M48" s="36"/>
      <c r="N48" s="36"/>
      <c r="O48" s="36"/>
      <c r="P48" s="36"/>
    </row>
    <row r="49" spans="1:16" ht="15.95" customHeight="1">
      <c r="A49" s="1"/>
      <c r="B49" s="40"/>
      <c r="C49" s="40"/>
      <c r="D49" s="40"/>
      <c r="E49" s="40"/>
      <c r="F49" s="40"/>
      <c r="G49" s="40"/>
      <c r="H49" s="41"/>
      <c r="I49" s="41"/>
      <c r="J49" s="41"/>
      <c r="K49" s="41"/>
      <c r="L49" s="41"/>
      <c r="M49" s="36"/>
      <c r="N49" s="36"/>
      <c r="O49" s="36"/>
      <c r="P49" s="36"/>
    </row>
    <row r="50" spans="1:16" ht="15.95" customHeight="1">
      <c r="A50" s="1"/>
      <c r="B50" s="40"/>
      <c r="C50" s="40"/>
      <c r="D50" s="40"/>
      <c r="E50" s="40"/>
      <c r="F50" s="40"/>
      <c r="G50" s="40"/>
      <c r="H50" s="41"/>
      <c r="I50" s="41"/>
      <c r="J50" s="41"/>
      <c r="K50" s="41"/>
      <c r="L50" s="41"/>
      <c r="M50" s="36"/>
      <c r="N50" s="36"/>
      <c r="O50" s="36"/>
      <c r="P50" s="36"/>
    </row>
    <row r="51" spans="1:16" ht="9" customHeight="1">
      <c r="A51" s="1"/>
      <c r="B51" s="40"/>
      <c r="C51" s="40"/>
      <c r="D51" s="40"/>
      <c r="E51" s="40"/>
      <c r="F51" s="40"/>
      <c r="G51" s="40"/>
      <c r="H51" s="41"/>
      <c r="I51" s="41"/>
      <c r="J51" s="41"/>
      <c r="K51" s="41"/>
      <c r="L51" s="41"/>
      <c r="M51" s="36"/>
      <c r="N51" s="36"/>
      <c r="O51" s="36"/>
      <c r="P51" s="36"/>
    </row>
    <row r="52" spans="1:16" ht="15.95" customHeight="1">
      <c r="A52" s="43" t="s">
        <v>38</v>
      </c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</row>
    <row r="53" spans="1:16" ht="15.95" customHeight="1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>
        <v>2</v>
      </c>
    </row>
    <row r="54" spans="1:16" ht="15.95" customHeight="1">
      <c r="A54" s="1" t="str">
        <f xml:space="preserve"> A1</f>
        <v>TV Thunder Public Company Limited</v>
      </c>
      <c r="B54" s="1"/>
      <c r="C54" s="1"/>
      <c r="D54" s="1"/>
      <c r="E54" s="1"/>
      <c r="F54" s="1"/>
      <c r="G54" s="1"/>
      <c r="H54" s="2"/>
      <c r="I54" s="2"/>
      <c r="J54" s="2"/>
      <c r="K54" s="2"/>
      <c r="L54" s="3"/>
      <c r="M54" s="2"/>
      <c r="N54" s="2"/>
      <c r="O54" s="2"/>
      <c r="P54" s="3"/>
    </row>
    <row r="55" spans="1:16" ht="15.95" customHeight="1">
      <c r="A55" s="5" t="s">
        <v>39</v>
      </c>
      <c r="B55" s="1"/>
      <c r="C55" s="1"/>
      <c r="D55" s="1"/>
      <c r="E55" s="1"/>
      <c r="F55" s="1"/>
      <c r="G55" s="1"/>
      <c r="H55" s="2"/>
      <c r="I55" s="2"/>
      <c r="J55" s="2"/>
      <c r="K55" s="2"/>
      <c r="L55" s="3"/>
      <c r="M55" s="2"/>
      <c r="N55" s="2"/>
      <c r="O55" s="2"/>
      <c r="P55" s="3"/>
    </row>
    <row r="56" spans="1:16" ht="15.95" customHeight="1">
      <c r="A56" s="44" t="str">
        <f>A3</f>
        <v>As at 30 June 2017</v>
      </c>
      <c r="B56" s="7"/>
      <c r="C56" s="7"/>
      <c r="D56" s="7"/>
      <c r="E56" s="7"/>
      <c r="F56" s="7"/>
      <c r="G56" s="7"/>
      <c r="H56" s="8"/>
      <c r="I56" s="8"/>
      <c r="J56" s="8"/>
      <c r="K56" s="8"/>
      <c r="L56" s="9"/>
      <c r="M56" s="8"/>
      <c r="N56" s="8"/>
      <c r="O56" s="8"/>
      <c r="P56" s="9"/>
    </row>
    <row r="57" spans="1:16" ht="15.95" customHeight="1">
      <c r="A57" s="45"/>
      <c r="B57" s="11"/>
      <c r="C57" s="11"/>
      <c r="D57" s="11"/>
      <c r="E57" s="11"/>
      <c r="F57" s="11"/>
      <c r="G57" s="11"/>
      <c r="H57" s="12"/>
      <c r="I57" s="12"/>
      <c r="J57" s="12"/>
      <c r="K57" s="12"/>
      <c r="L57" s="13"/>
      <c r="M57" s="12"/>
      <c r="N57" s="12"/>
      <c r="O57" s="12"/>
      <c r="P57" s="13"/>
    </row>
    <row r="58" spans="1:16" ht="15.95" customHeight="1">
      <c r="A58" s="45"/>
      <c r="B58" s="11"/>
      <c r="C58" s="11"/>
      <c r="D58" s="11"/>
      <c r="E58" s="11"/>
      <c r="F58" s="11"/>
      <c r="G58" s="11"/>
      <c r="H58" s="12"/>
      <c r="I58" s="12"/>
      <c r="J58" s="12"/>
      <c r="K58" s="12"/>
      <c r="L58" s="13"/>
      <c r="M58" s="12"/>
      <c r="N58" s="12"/>
      <c r="O58" s="12"/>
      <c r="P58" s="13"/>
    </row>
    <row r="59" spans="1:16" ht="15.95" customHeight="1">
      <c r="A59" s="45"/>
      <c r="B59" s="11"/>
      <c r="C59" s="11"/>
      <c r="D59" s="11"/>
      <c r="E59" s="11"/>
      <c r="F59" s="11"/>
      <c r="G59" s="11"/>
      <c r="H59" s="12"/>
      <c r="I59" s="12"/>
      <c r="J59" s="14" t="s">
        <v>3</v>
      </c>
      <c r="K59" s="14"/>
      <c r="L59" s="14"/>
      <c r="M59" s="2"/>
      <c r="N59" s="14" t="s">
        <v>4</v>
      </c>
      <c r="O59" s="14"/>
      <c r="P59" s="14"/>
    </row>
    <row r="60" spans="1:16" ht="15.95" customHeight="1">
      <c r="A60" s="1"/>
      <c r="B60" s="1"/>
      <c r="C60" s="1"/>
      <c r="D60" s="1"/>
      <c r="E60" s="1"/>
      <c r="F60" s="1"/>
      <c r="G60" s="1"/>
      <c r="H60" s="12"/>
      <c r="I60" s="12"/>
      <c r="J60" s="15" t="s">
        <v>5</v>
      </c>
      <c r="K60" s="15"/>
      <c r="L60" s="15"/>
      <c r="M60" s="16"/>
      <c r="N60" s="15" t="s">
        <v>5</v>
      </c>
      <c r="O60" s="15"/>
      <c r="P60" s="15"/>
    </row>
    <row r="61" spans="1:16" ht="15.95" customHeight="1">
      <c r="A61" s="1"/>
      <c r="B61" s="1"/>
      <c r="C61" s="1"/>
      <c r="D61" s="1"/>
      <c r="E61" s="1"/>
      <c r="F61" s="1"/>
      <c r="G61" s="1"/>
      <c r="H61" s="12"/>
      <c r="I61" s="12"/>
      <c r="J61" s="17"/>
      <c r="K61" s="17"/>
      <c r="L61" s="13" t="s">
        <v>6</v>
      </c>
      <c r="M61" s="16"/>
      <c r="N61" s="17"/>
      <c r="O61" s="17"/>
      <c r="P61" s="13" t="s">
        <v>6</v>
      </c>
    </row>
    <row r="62" spans="1:16" ht="15.95" customHeight="1">
      <c r="A62" s="1"/>
      <c r="B62" s="1"/>
      <c r="C62" s="1"/>
      <c r="D62" s="1"/>
      <c r="E62" s="1"/>
      <c r="F62" s="1"/>
      <c r="G62" s="1"/>
      <c r="H62" s="12"/>
      <c r="I62" s="12"/>
      <c r="J62" s="13" t="s">
        <v>7</v>
      </c>
      <c r="K62" s="13"/>
      <c r="L62" s="13" t="s">
        <v>8</v>
      </c>
      <c r="M62" s="16"/>
      <c r="N62" s="13" t="s">
        <v>7</v>
      </c>
      <c r="O62" s="13"/>
      <c r="P62" s="13" t="s">
        <v>8</v>
      </c>
    </row>
    <row r="63" spans="1:16" ht="15.95" customHeight="1">
      <c r="A63" s="1"/>
      <c r="B63" s="1"/>
      <c r="C63" s="1"/>
      <c r="D63" s="1"/>
      <c r="E63" s="1"/>
      <c r="F63" s="1"/>
      <c r="G63" s="1"/>
      <c r="H63" s="2"/>
      <c r="I63" s="2"/>
      <c r="J63" s="18" t="str">
        <f>J10</f>
        <v>30 June</v>
      </c>
      <c r="K63" s="17"/>
      <c r="L63" s="18" t="s">
        <v>10</v>
      </c>
      <c r="M63" s="16"/>
      <c r="N63" s="18" t="str">
        <f>J10</f>
        <v>30 June</v>
      </c>
      <c r="O63" s="17"/>
      <c r="P63" s="18" t="s">
        <v>10</v>
      </c>
    </row>
    <row r="64" spans="1:16" ht="15.95" customHeight="1">
      <c r="A64" s="1"/>
      <c r="B64" s="1"/>
      <c r="C64" s="1"/>
      <c r="D64" s="1"/>
      <c r="E64" s="1"/>
      <c r="F64" s="1"/>
      <c r="G64" s="1"/>
      <c r="H64" s="2"/>
      <c r="I64" s="2"/>
      <c r="J64" s="19" t="s">
        <v>11</v>
      </c>
      <c r="K64" s="20"/>
      <c r="L64" s="19" t="s">
        <v>12</v>
      </c>
      <c r="M64" s="20"/>
      <c r="N64" s="19" t="s">
        <v>11</v>
      </c>
      <c r="O64" s="20"/>
      <c r="P64" s="19" t="s">
        <v>12</v>
      </c>
    </row>
    <row r="65" spans="1:16" ht="15.95" customHeight="1">
      <c r="A65" s="1"/>
      <c r="B65" s="1"/>
      <c r="C65" s="1"/>
      <c r="D65" s="1"/>
      <c r="E65" s="1"/>
      <c r="F65" s="1"/>
      <c r="G65" s="1"/>
      <c r="H65" s="8" t="s">
        <v>13</v>
      </c>
      <c r="I65" s="12"/>
      <c r="J65" s="21" t="s">
        <v>14</v>
      </c>
      <c r="K65" s="22"/>
      <c r="L65" s="21" t="s">
        <v>14</v>
      </c>
      <c r="M65" s="22"/>
      <c r="N65" s="21" t="s">
        <v>14</v>
      </c>
      <c r="O65" s="22"/>
      <c r="P65" s="21" t="s">
        <v>14</v>
      </c>
    </row>
    <row r="66" spans="1:16" ht="6" customHeight="1">
      <c r="A66" s="1"/>
      <c r="B66" s="1"/>
      <c r="C66" s="1"/>
      <c r="D66" s="1"/>
      <c r="E66" s="1"/>
      <c r="F66" s="1"/>
      <c r="G66" s="1"/>
      <c r="H66" s="12"/>
      <c r="I66" s="12"/>
      <c r="J66" s="23"/>
      <c r="K66" s="2"/>
      <c r="L66" s="23"/>
      <c r="M66" s="2"/>
      <c r="N66" s="23"/>
      <c r="O66" s="2"/>
      <c r="P66" s="23"/>
    </row>
    <row r="67" spans="1:16" ht="15.95" customHeight="1">
      <c r="A67" s="46" t="s">
        <v>40</v>
      </c>
      <c r="B67" s="1"/>
      <c r="C67" s="1"/>
      <c r="D67" s="1"/>
      <c r="E67" s="1"/>
      <c r="F67" s="1"/>
      <c r="G67" s="1"/>
      <c r="H67" s="12"/>
      <c r="I67" s="12"/>
      <c r="J67" s="23"/>
      <c r="K67" s="2"/>
      <c r="L67" s="23"/>
      <c r="M67" s="2"/>
      <c r="N67" s="23"/>
      <c r="O67" s="2"/>
      <c r="P67" s="23"/>
    </row>
    <row r="68" spans="1:16" ht="6" customHeight="1">
      <c r="A68" s="24"/>
      <c r="B68" s="1"/>
      <c r="C68" s="1"/>
      <c r="D68" s="1"/>
      <c r="E68" s="1"/>
      <c r="F68" s="1"/>
      <c r="G68" s="1"/>
      <c r="H68" s="12"/>
      <c r="I68" s="12"/>
      <c r="J68" s="23"/>
      <c r="K68" s="2"/>
      <c r="L68" s="23"/>
      <c r="M68" s="2"/>
      <c r="N68" s="23"/>
      <c r="O68" s="2"/>
      <c r="P68" s="23"/>
    </row>
    <row r="69" spans="1:16" ht="15.95" customHeight="1">
      <c r="A69" s="24" t="s">
        <v>41</v>
      </c>
      <c r="B69" s="1"/>
      <c r="C69" s="1"/>
      <c r="D69" s="1"/>
      <c r="E69" s="1"/>
      <c r="F69" s="1"/>
      <c r="G69" s="1"/>
      <c r="H69" s="12"/>
      <c r="I69" s="12"/>
      <c r="J69" s="23"/>
      <c r="K69" s="2"/>
      <c r="L69" s="23"/>
      <c r="M69" s="2"/>
      <c r="N69" s="23"/>
      <c r="O69" s="2"/>
      <c r="P69" s="23"/>
    </row>
    <row r="70" spans="1:16" ht="6" customHeight="1">
      <c r="A70" s="1"/>
      <c r="B70" s="1"/>
      <c r="C70" s="1"/>
      <c r="D70" s="1"/>
      <c r="E70" s="1"/>
      <c r="F70" s="1"/>
      <c r="G70" s="1"/>
      <c r="H70" s="12"/>
      <c r="I70" s="12"/>
      <c r="J70" s="23"/>
      <c r="K70" s="2"/>
      <c r="L70" s="23"/>
      <c r="M70" s="2"/>
      <c r="N70" s="23"/>
      <c r="O70" s="2"/>
      <c r="P70" s="23"/>
    </row>
    <row r="71" spans="1:16" ht="15.95" customHeight="1">
      <c r="A71" s="25" t="s">
        <v>42</v>
      </c>
      <c r="C71" s="1"/>
      <c r="D71" s="1"/>
      <c r="E71" s="1"/>
      <c r="F71" s="1"/>
      <c r="G71" s="1"/>
      <c r="H71" s="27">
        <v>13</v>
      </c>
      <c r="J71" s="28">
        <v>79537246</v>
      </c>
      <c r="K71" s="28">
        <v>0</v>
      </c>
      <c r="L71" s="28">
        <v>74085011</v>
      </c>
      <c r="M71" s="28">
        <v>0</v>
      </c>
      <c r="N71" s="28">
        <v>70082719</v>
      </c>
      <c r="O71" s="28">
        <v>0</v>
      </c>
      <c r="P71" s="28">
        <v>40489823</v>
      </c>
    </row>
    <row r="72" spans="1:16" ht="15.95" customHeight="1">
      <c r="A72" s="25" t="s">
        <v>43</v>
      </c>
      <c r="C72" s="1"/>
      <c r="D72" s="1"/>
      <c r="E72" s="1"/>
      <c r="F72" s="1"/>
      <c r="G72" s="1"/>
      <c r="J72" s="29">
        <v>29051855</v>
      </c>
      <c r="K72" s="28">
        <v>0</v>
      </c>
      <c r="L72" s="29">
        <v>21940277</v>
      </c>
      <c r="M72" s="28">
        <v>0</v>
      </c>
      <c r="N72" s="29">
        <v>25967416</v>
      </c>
      <c r="O72" s="28">
        <v>0</v>
      </c>
      <c r="P72" s="29">
        <v>16923534</v>
      </c>
    </row>
    <row r="73" spans="1:16" ht="6" customHeight="1">
      <c r="C73" s="1"/>
      <c r="D73" s="1"/>
      <c r="E73" s="1"/>
      <c r="F73" s="1"/>
      <c r="G73" s="1"/>
      <c r="J73" s="36"/>
      <c r="K73" s="28"/>
      <c r="L73" s="36"/>
      <c r="M73" s="28"/>
      <c r="N73" s="36"/>
      <c r="O73" s="28"/>
      <c r="P73" s="36"/>
    </row>
    <row r="74" spans="1:16" ht="15.95" customHeight="1">
      <c r="A74" s="24" t="s">
        <v>44</v>
      </c>
      <c r="B74" s="25"/>
      <c r="C74" s="1"/>
      <c r="D74" s="1"/>
      <c r="E74" s="1"/>
      <c r="F74" s="1"/>
      <c r="G74" s="1"/>
      <c r="J74" s="29">
        <f>SUM(J71:J72)</f>
        <v>108589101</v>
      </c>
      <c r="K74" s="36">
        <f t="shared" ref="K74:P74" si="0">SUM(K71:K72)</f>
        <v>0</v>
      </c>
      <c r="L74" s="29">
        <f t="shared" si="0"/>
        <v>96025288</v>
      </c>
      <c r="M74" s="36">
        <f t="shared" si="0"/>
        <v>0</v>
      </c>
      <c r="N74" s="29">
        <f t="shared" si="0"/>
        <v>96050135</v>
      </c>
      <c r="O74" s="36">
        <f t="shared" si="0"/>
        <v>0</v>
      </c>
      <c r="P74" s="29">
        <f t="shared" si="0"/>
        <v>57413357</v>
      </c>
    </row>
    <row r="75" spans="1:16" ht="15.95" customHeight="1">
      <c r="A75" s="25"/>
      <c r="B75" s="25"/>
      <c r="C75" s="1"/>
      <c r="D75" s="1"/>
      <c r="E75" s="1"/>
      <c r="F75" s="1"/>
      <c r="G75" s="1"/>
      <c r="J75" s="28"/>
      <c r="K75" s="28"/>
      <c r="M75" s="28"/>
      <c r="N75" s="28"/>
      <c r="O75" s="28"/>
    </row>
    <row r="76" spans="1:16" ht="15.95" customHeight="1">
      <c r="A76" s="24" t="s">
        <v>45</v>
      </c>
      <c r="B76" s="25"/>
      <c r="C76" s="1"/>
      <c r="D76" s="1"/>
      <c r="E76" s="1"/>
      <c r="F76" s="1"/>
      <c r="G76" s="1"/>
      <c r="J76" s="28"/>
      <c r="K76" s="28"/>
      <c r="M76" s="28"/>
      <c r="N76" s="28"/>
      <c r="O76" s="28"/>
    </row>
    <row r="77" spans="1:16" ht="6" customHeight="1">
      <c r="A77" s="24"/>
      <c r="B77" s="25"/>
      <c r="C77" s="1"/>
      <c r="D77" s="1"/>
      <c r="E77" s="1"/>
      <c r="F77" s="1"/>
      <c r="G77" s="1"/>
      <c r="J77" s="28"/>
      <c r="K77" s="28"/>
      <c r="M77" s="28"/>
      <c r="N77" s="28"/>
      <c r="O77" s="28"/>
    </row>
    <row r="78" spans="1:16" ht="15.95" customHeight="1">
      <c r="A78" s="25" t="s">
        <v>46</v>
      </c>
      <c r="B78" s="25"/>
      <c r="C78" s="1"/>
      <c r="D78" s="1"/>
      <c r="E78" s="1"/>
      <c r="F78" s="1"/>
      <c r="G78" s="1"/>
      <c r="I78" s="47"/>
      <c r="J78" s="36">
        <v>34935</v>
      </c>
      <c r="K78" s="36">
        <v>0</v>
      </c>
      <c r="L78" s="36">
        <v>24099</v>
      </c>
      <c r="M78" s="36">
        <v>0</v>
      </c>
      <c r="N78" s="36">
        <v>0</v>
      </c>
      <c r="O78" s="36">
        <v>0</v>
      </c>
      <c r="P78" s="36">
        <v>0</v>
      </c>
    </row>
    <row r="79" spans="1:16" ht="15.95" customHeight="1">
      <c r="A79" s="25" t="s">
        <v>47</v>
      </c>
      <c r="B79" s="25"/>
      <c r="C79" s="1"/>
      <c r="D79" s="1"/>
      <c r="E79" s="1"/>
      <c r="F79" s="1"/>
      <c r="G79" s="1"/>
      <c r="J79" s="29">
        <v>15006234</v>
      </c>
      <c r="K79" s="36">
        <v>0</v>
      </c>
      <c r="L79" s="29">
        <v>14128863</v>
      </c>
      <c r="M79" s="36">
        <v>0</v>
      </c>
      <c r="N79" s="29">
        <v>14608295</v>
      </c>
      <c r="O79" s="36">
        <v>0</v>
      </c>
      <c r="P79" s="29">
        <v>13814313</v>
      </c>
    </row>
    <row r="80" spans="1:16" ht="6" customHeight="1">
      <c r="C80" s="1"/>
      <c r="D80" s="1"/>
      <c r="E80" s="1"/>
      <c r="F80" s="1"/>
      <c r="G80" s="1"/>
      <c r="J80" s="36"/>
      <c r="K80" s="28"/>
      <c r="L80" s="36"/>
      <c r="M80" s="28"/>
      <c r="N80" s="36"/>
      <c r="O80" s="28"/>
      <c r="P80" s="36"/>
    </row>
    <row r="81" spans="1:16" ht="15.95" customHeight="1">
      <c r="A81" s="24" t="s">
        <v>48</v>
      </c>
      <c r="B81" s="1"/>
      <c r="C81" s="1"/>
      <c r="D81" s="1"/>
      <c r="E81" s="1"/>
      <c r="F81" s="1"/>
      <c r="G81" s="1"/>
      <c r="J81" s="29">
        <f>SUM(J78:J79)</f>
        <v>15041169</v>
      </c>
      <c r="K81" s="36">
        <f t="shared" ref="K81:P81" si="1">SUM(K78:K79)</f>
        <v>0</v>
      </c>
      <c r="L81" s="29">
        <f t="shared" si="1"/>
        <v>14152962</v>
      </c>
      <c r="M81" s="36">
        <f t="shared" si="1"/>
        <v>0</v>
      </c>
      <c r="N81" s="29">
        <f t="shared" si="1"/>
        <v>14608295</v>
      </c>
      <c r="O81" s="36">
        <f t="shared" si="1"/>
        <v>0</v>
      </c>
      <c r="P81" s="29">
        <f t="shared" si="1"/>
        <v>13814313</v>
      </c>
    </row>
    <row r="82" spans="1:16" ht="6" customHeight="1">
      <c r="C82" s="1"/>
      <c r="D82" s="1"/>
      <c r="E82" s="1"/>
      <c r="F82" s="1"/>
      <c r="G82" s="1"/>
      <c r="J82" s="36"/>
      <c r="K82" s="28"/>
      <c r="L82" s="36"/>
      <c r="M82" s="28"/>
      <c r="N82" s="36"/>
      <c r="O82" s="28"/>
      <c r="P82" s="36"/>
    </row>
    <row r="83" spans="1:16" ht="15.95" customHeight="1">
      <c r="A83" s="24" t="s">
        <v>49</v>
      </c>
      <c r="B83" s="1"/>
      <c r="C83" s="1"/>
      <c r="D83" s="1"/>
      <c r="E83" s="1"/>
      <c r="F83" s="1"/>
      <c r="G83" s="1"/>
      <c r="J83" s="29">
        <f>J74+J81</f>
        <v>123630270</v>
      </c>
      <c r="K83" s="28"/>
      <c r="L83" s="29">
        <f>L74+L81</f>
        <v>110178250</v>
      </c>
      <c r="M83" s="28"/>
      <c r="N83" s="29">
        <f>N74+N81</f>
        <v>110658430</v>
      </c>
      <c r="O83" s="28"/>
      <c r="P83" s="29">
        <f>P74+P81</f>
        <v>71227670</v>
      </c>
    </row>
    <row r="84" spans="1:16" ht="15.95" customHeight="1">
      <c r="A84" s="1"/>
      <c r="B84" s="1"/>
      <c r="C84" s="1"/>
      <c r="D84" s="1"/>
      <c r="E84" s="1"/>
      <c r="F84" s="1"/>
      <c r="G84" s="1"/>
      <c r="H84" s="12"/>
      <c r="I84" s="12"/>
      <c r="J84" s="23"/>
      <c r="K84" s="2"/>
      <c r="L84" s="23"/>
      <c r="M84" s="2"/>
      <c r="N84" s="23"/>
      <c r="O84" s="2"/>
      <c r="P84" s="23"/>
    </row>
    <row r="85" spans="1:16" ht="15.95" customHeight="1">
      <c r="A85" s="37" t="s">
        <v>50</v>
      </c>
      <c r="B85" s="1"/>
      <c r="C85" s="1"/>
      <c r="D85" s="1"/>
      <c r="E85" s="1"/>
      <c r="F85" s="1"/>
      <c r="G85" s="1"/>
      <c r="H85" s="12"/>
      <c r="I85" s="12"/>
      <c r="J85" s="23"/>
      <c r="K85" s="2"/>
      <c r="L85" s="23"/>
      <c r="M85" s="2"/>
      <c r="N85" s="23"/>
      <c r="O85" s="2"/>
      <c r="P85" s="23"/>
    </row>
    <row r="86" spans="1:16" ht="6" customHeight="1">
      <c r="C86" s="1"/>
      <c r="D86" s="1"/>
      <c r="E86" s="1"/>
      <c r="F86" s="1"/>
      <c r="G86" s="1"/>
      <c r="H86" s="12"/>
      <c r="I86" s="12"/>
      <c r="J86" s="23"/>
      <c r="K86" s="2"/>
      <c r="L86" s="23"/>
      <c r="M86" s="2"/>
      <c r="N86" s="23"/>
      <c r="O86" s="2"/>
      <c r="P86" s="23"/>
    </row>
    <row r="87" spans="1:16" ht="15.95" customHeight="1">
      <c r="A87" s="40" t="s">
        <v>51</v>
      </c>
      <c r="B87" s="40"/>
      <c r="C87" s="48"/>
      <c r="D87" s="48"/>
      <c r="E87" s="1"/>
      <c r="F87" s="1"/>
      <c r="G87" s="1"/>
      <c r="K87" s="47"/>
      <c r="L87" s="27"/>
      <c r="M87" s="47"/>
      <c r="N87" s="49"/>
      <c r="O87" s="47"/>
      <c r="P87" s="49"/>
    </row>
    <row r="88" spans="1:16" ht="15.95" customHeight="1">
      <c r="A88" s="11"/>
      <c r="B88" s="40" t="s">
        <v>52</v>
      </c>
      <c r="C88" s="41"/>
      <c r="D88" s="41"/>
      <c r="E88" s="1"/>
      <c r="F88" s="1"/>
      <c r="G88" s="1"/>
      <c r="H88" s="26"/>
      <c r="I88" s="26"/>
      <c r="J88" s="26"/>
      <c r="K88" s="40"/>
      <c r="L88" s="26"/>
      <c r="N88" s="50"/>
      <c r="O88" s="41"/>
      <c r="P88" s="50"/>
    </row>
    <row r="89" spans="1:16" ht="15.95" customHeight="1">
      <c r="A89" s="11"/>
      <c r="B89" s="40"/>
      <c r="C89" s="51" t="s">
        <v>53</v>
      </c>
      <c r="D89" s="41"/>
      <c r="E89" s="1"/>
      <c r="F89" s="1"/>
      <c r="G89" s="1"/>
      <c r="H89" s="26"/>
      <c r="I89" s="26"/>
      <c r="J89" s="26"/>
      <c r="K89" s="40"/>
      <c r="L89" s="26"/>
      <c r="N89" s="50"/>
      <c r="O89" s="41"/>
      <c r="P89" s="50"/>
    </row>
    <row r="90" spans="1:16" ht="15.95" customHeight="1">
      <c r="A90" s="11"/>
      <c r="B90" s="40"/>
      <c r="C90" s="51"/>
      <c r="D90" s="51" t="s">
        <v>54</v>
      </c>
      <c r="E90" s="1"/>
      <c r="F90" s="1"/>
      <c r="G90" s="1"/>
      <c r="I90" s="26"/>
      <c r="J90" s="26"/>
      <c r="K90" s="40"/>
      <c r="L90" s="26"/>
      <c r="N90" s="52"/>
      <c r="O90" s="41"/>
      <c r="P90" s="52"/>
    </row>
    <row r="91" spans="1:16" ht="15.95" customHeight="1" thickBot="1">
      <c r="A91" s="11"/>
      <c r="B91" s="40"/>
      <c r="C91" s="51"/>
      <c r="D91" s="40" t="s">
        <v>55</v>
      </c>
      <c r="E91" s="1"/>
      <c r="F91" s="1"/>
      <c r="G91" s="1"/>
      <c r="I91" s="26"/>
      <c r="J91" s="38">
        <v>250000000</v>
      </c>
      <c r="K91" s="36">
        <v>0</v>
      </c>
      <c r="L91" s="38">
        <v>250000000</v>
      </c>
      <c r="M91" s="36">
        <v>0</v>
      </c>
      <c r="N91" s="38">
        <v>250000000</v>
      </c>
      <c r="O91" s="36">
        <v>0</v>
      </c>
      <c r="P91" s="38">
        <v>250000000</v>
      </c>
    </row>
    <row r="92" spans="1:16" ht="6" customHeight="1" thickTop="1">
      <c r="C92" s="1"/>
      <c r="D92" s="1"/>
      <c r="E92" s="1"/>
      <c r="F92" s="1"/>
      <c r="G92" s="1"/>
      <c r="H92" s="12"/>
      <c r="I92" s="12"/>
      <c r="J92" s="23"/>
      <c r="K92" s="12"/>
      <c r="L92" s="23"/>
      <c r="M92" s="12"/>
      <c r="N92" s="23"/>
      <c r="O92" s="12"/>
      <c r="P92" s="23"/>
    </row>
    <row r="93" spans="1:16" ht="15.95" customHeight="1">
      <c r="A93" s="40"/>
      <c r="B93" s="48" t="s">
        <v>56</v>
      </c>
      <c r="D93" s="48"/>
      <c r="E93" s="1"/>
      <c r="F93" s="1"/>
      <c r="G93" s="1"/>
      <c r="H93" s="41"/>
      <c r="I93" s="40"/>
      <c r="J93" s="40"/>
      <c r="K93" s="53"/>
      <c r="L93" s="40"/>
      <c r="M93" s="47"/>
      <c r="N93" s="40"/>
      <c r="O93" s="47"/>
      <c r="P93" s="54"/>
    </row>
    <row r="94" spans="1:16" ht="15.95" customHeight="1">
      <c r="A94" s="40"/>
      <c r="B94" s="48"/>
      <c r="C94" s="51" t="s">
        <v>53</v>
      </c>
      <c r="D94" s="41"/>
      <c r="E94" s="1"/>
      <c r="F94" s="1"/>
      <c r="G94" s="1"/>
      <c r="H94" s="40"/>
      <c r="I94" s="40"/>
      <c r="J94" s="40"/>
      <c r="K94" s="47"/>
      <c r="L94" s="40"/>
      <c r="M94" s="47"/>
      <c r="N94" s="40"/>
      <c r="O94" s="47"/>
      <c r="P94" s="54"/>
    </row>
    <row r="95" spans="1:16" ht="15.95" customHeight="1">
      <c r="A95" s="40"/>
      <c r="B95" s="48"/>
      <c r="C95" s="51"/>
      <c r="D95" s="51" t="s">
        <v>57</v>
      </c>
      <c r="E95" s="1"/>
      <c r="F95" s="1"/>
      <c r="G95" s="1"/>
      <c r="H95" s="40"/>
      <c r="I95" s="40"/>
      <c r="J95" s="40"/>
      <c r="K95" s="47"/>
      <c r="L95" s="40"/>
      <c r="M95" s="47"/>
      <c r="N95" s="40"/>
      <c r="O95" s="47"/>
      <c r="P95" s="54"/>
    </row>
    <row r="96" spans="1:16" ht="15.95" customHeight="1">
      <c r="A96" s="40"/>
      <c r="B96" s="48"/>
      <c r="C96" s="41"/>
      <c r="D96" s="51" t="s">
        <v>58</v>
      </c>
      <c r="E96" s="1"/>
      <c r="F96" s="1"/>
      <c r="G96" s="1"/>
      <c r="H96" s="40"/>
      <c r="I96" s="40"/>
      <c r="J96" s="28">
        <v>200000000</v>
      </c>
      <c r="K96" s="28">
        <v>0</v>
      </c>
      <c r="L96" s="28">
        <v>200000000</v>
      </c>
      <c r="M96" s="28">
        <v>0</v>
      </c>
      <c r="N96" s="28">
        <v>200000000</v>
      </c>
      <c r="O96" s="28">
        <v>0</v>
      </c>
      <c r="P96" s="28">
        <v>200000000</v>
      </c>
    </row>
    <row r="97" spans="1:16" ht="15.95" customHeight="1">
      <c r="A97" s="40" t="s">
        <v>59</v>
      </c>
      <c r="B97" s="40"/>
      <c r="C97" s="1"/>
      <c r="D97" s="1"/>
      <c r="E97" s="1"/>
      <c r="F97" s="1"/>
      <c r="G97" s="1"/>
      <c r="I97" s="40"/>
      <c r="J97" s="28">
        <v>331641290</v>
      </c>
      <c r="K97" s="28">
        <v>0</v>
      </c>
      <c r="L97" s="28">
        <v>331641290</v>
      </c>
      <c r="M97" s="28">
        <v>0</v>
      </c>
      <c r="N97" s="28">
        <v>331641290</v>
      </c>
      <c r="O97" s="28">
        <v>0</v>
      </c>
      <c r="P97" s="28">
        <v>331641290</v>
      </c>
    </row>
    <row r="98" spans="1:16" ht="15.95" customHeight="1">
      <c r="A98" s="40" t="s">
        <v>60</v>
      </c>
      <c r="B98" s="40"/>
      <c r="C98" s="1"/>
      <c r="D98" s="1"/>
      <c r="E98" s="1"/>
      <c r="F98" s="1"/>
      <c r="G98" s="1"/>
      <c r="I98" s="40"/>
      <c r="J98" s="28">
        <v>25045423</v>
      </c>
      <c r="K98" s="28">
        <v>0</v>
      </c>
      <c r="L98" s="28">
        <v>25045423</v>
      </c>
      <c r="M98" s="28">
        <v>0</v>
      </c>
      <c r="N98" s="28">
        <v>27974757</v>
      </c>
      <c r="O98" s="28">
        <v>0</v>
      </c>
      <c r="P98" s="28">
        <v>27974757</v>
      </c>
    </row>
    <row r="99" spans="1:16" ht="15.95" customHeight="1">
      <c r="A99" s="40" t="s">
        <v>61</v>
      </c>
      <c r="B99" s="40"/>
      <c r="C99" s="1"/>
      <c r="D99" s="1"/>
      <c r="E99" s="1"/>
      <c r="F99" s="1"/>
      <c r="G99" s="1"/>
      <c r="I99" s="40"/>
      <c r="J99" s="28"/>
      <c r="K99" s="28"/>
      <c r="M99" s="28"/>
      <c r="N99" s="28"/>
      <c r="O99" s="28"/>
    </row>
    <row r="100" spans="1:16" ht="15.95" customHeight="1">
      <c r="A100" s="55"/>
      <c r="B100" s="55" t="s">
        <v>62</v>
      </c>
      <c r="C100" s="55"/>
      <c r="D100" s="1"/>
      <c r="E100" s="1"/>
      <c r="F100" s="1"/>
      <c r="G100" s="1"/>
      <c r="H100" s="27">
        <v>15</v>
      </c>
      <c r="J100" s="28">
        <v>8890687</v>
      </c>
      <c r="K100" s="28">
        <v>0</v>
      </c>
      <c r="L100" s="28">
        <v>8890687</v>
      </c>
      <c r="M100" s="28">
        <v>0</v>
      </c>
      <c r="N100" s="28">
        <v>8890687</v>
      </c>
      <c r="O100" s="28">
        <v>0</v>
      </c>
      <c r="P100" s="28">
        <v>8890687</v>
      </c>
    </row>
    <row r="101" spans="1:16" ht="15.95" customHeight="1">
      <c r="A101" s="55"/>
      <c r="B101" s="55" t="s">
        <v>63</v>
      </c>
      <c r="C101" s="55"/>
      <c r="D101" s="1"/>
      <c r="E101" s="1"/>
      <c r="F101" s="1"/>
      <c r="G101" s="1"/>
      <c r="J101" s="28">
        <v>49796171</v>
      </c>
      <c r="K101" s="28">
        <v>0</v>
      </c>
      <c r="L101" s="28">
        <v>88708278</v>
      </c>
      <c r="M101" s="28">
        <v>0</v>
      </c>
      <c r="N101" s="28">
        <v>43880130</v>
      </c>
      <c r="O101" s="28">
        <v>0</v>
      </c>
      <c r="P101" s="28">
        <v>81319376</v>
      </c>
    </row>
    <row r="102" spans="1:16" ht="15.95" customHeight="1">
      <c r="A102" s="55" t="s">
        <v>64</v>
      </c>
      <c r="C102" s="1"/>
      <c r="D102" s="1"/>
      <c r="E102" s="1"/>
      <c r="F102" s="1"/>
      <c r="G102" s="1"/>
      <c r="J102" s="29">
        <v>493854</v>
      </c>
      <c r="K102" s="28">
        <v>0</v>
      </c>
      <c r="L102" s="29">
        <v>467003</v>
      </c>
      <c r="M102" s="28">
        <v>0</v>
      </c>
      <c r="N102" s="29">
        <v>428299</v>
      </c>
      <c r="O102" s="28">
        <v>0</v>
      </c>
      <c r="P102" s="29">
        <v>488909</v>
      </c>
    </row>
    <row r="103" spans="1:16" ht="6" customHeight="1">
      <c r="C103" s="27"/>
      <c r="D103" s="27"/>
      <c r="E103" s="27"/>
      <c r="F103" s="36"/>
      <c r="G103" s="53"/>
      <c r="J103" s="36"/>
      <c r="K103" s="47"/>
      <c r="L103" s="36"/>
      <c r="M103" s="47"/>
      <c r="N103" s="36"/>
      <c r="O103" s="47"/>
      <c r="P103" s="36"/>
    </row>
    <row r="104" spans="1:16" ht="15.95" customHeight="1">
      <c r="A104" s="56" t="s">
        <v>65</v>
      </c>
      <c r="B104" s="55"/>
      <c r="C104" s="55"/>
      <c r="D104" s="27"/>
      <c r="E104" s="27"/>
      <c r="F104" s="36"/>
      <c r="G104" s="53"/>
      <c r="J104" s="36"/>
      <c r="K104" s="47"/>
      <c r="L104" s="36"/>
      <c r="M104" s="47"/>
      <c r="N104" s="36"/>
      <c r="O104" s="47"/>
      <c r="P104" s="36"/>
    </row>
    <row r="105" spans="1:16" ht="15.95" customHeight="1">
      <c r="A105" s="56"/>
      <c r="B105" s="37" t="s">
        <v>66</v>
      </c>
      <c r="C105" s="55"/>
      <c r="D105" s="27"/>
      <c r="E105" s="27"/>
      <c r="F105" s="36"/>
      <c r="G105" s="53"/>
      <c r="J105" s="36">
        <f>SUM(J96:J102)</f>
        <v>615867425</v>
      </c>
      <c r="K105" s="53"/>
      <c r="L105" s="36">
        <f>SUM(L96:L102)</f>
        <v>654752681</v>
      </c>
      <c r="M105" s="53"/>
      <c r="N105" s="36">
        <f>SUM(N96:N102)</f>
        <v>612815163</v>
      </c>
      <c r="O105" s="53"/>
      <c r="P105" s="36">
        <f>SUM(P96:P102)</f>
        <v>650315019</v>
      </c>
    </row>
    <row r="106" spans="1:16" ht="15.95" customHeight="1">
      <c r="A106" s="57" t="s">
        <v>67</v>
      </c>
      <c r="B106" s="58"/>
      <c r="C106" s="55"/>
      <c r="D106" s="27"/>
      <c r="E106" s="27"/>
      <c r="F106" s="36"/>
      <c r="G106" s="53"/>
      <c r="J106" s="29">
        <v>1399842</v>
      </c>
      <c r="K106" s="36">
        <v>0</v>
      </c>
      <c r="L106" s="29">
        <v>2780316</v>
      </c>
      <c r="M106" s="36">
        <v>0</v>
      </c>
      <c r="N106" s="29">
        <v>0</v>
      </c>
      <c r="O106" s="36">
        <v>0</v>
      </c>
      <c r="P106" s="29">
        <v>0</v>
      </c>
    </row>
    <row r="107" spans="1:16" ht="6" customHeight="1">
      <c r="A107" s="57"/>
      <c r="B107" s="58"/>
      <c r="C107" s="55"/>
      <c r="D107" s="27"/>
      <c r="E107" s="27"/>
      <c r="F107" s="36"/>
      <c r="G107" s="53"/>
      <c r="J107" s="36"/>
      <c r="K107" s="53"/>
      <c r="L107" s="36"/>
      <c r="M107" s="53"/>
      <c r="N107" s="36"/>
      <c r="O107" s="53"/>
      <c r="P107" s="36"/>
    </row>
    <row r="108" spans="1:16" ht="15.95" customHeight="1">
      <c r="A108" s="59" t="s">
        <v>68</v>
      </c>
      <c r="B108" s="58"/>
      <c r="C108" s="55"/>
      <c r="D108" s="27"/>
      <c r="E108" s="27"/>
      <c r="F108" s="36"/>
      <c r="G108" s="53"/>
      <c r="J108" s="29">
        <f>SUM(J105:J106)</f>
        <v>617267267</v>
      </c>
      <c r="K108" s="53"/>
      <c r="L108" s="29">
        <f>SUM(L105:L106)</f>
        <v>657532997</v>
      </c>
      <c r="M108" s="53"/>
      <c r="N108" s="29">
        <f>SUM(N105:N106)</f>
        <v>612815163</v>
      </c>
      <c r="O108" s="53"/>
      <c r="P108" s="29">
        <f>SUM(P105:P106)</f>
        <v>650315019</v>
      </c>
    </row>
    <row r="109" spans="1:16" ht="6" customHeight="1">
      <c r="A109" s="60"/>
      <c r="C109" s="27"/>
      <c r="D109" s="27"/>
      <c r="E109" s="27"/>
      <c r="F109" s="36"/>
      <c r="G109" s="53"/>
      <c r="H109" s="12"/>
      <c r="I109" s="12"/>
      <c r="J109" s="13"/>
      <c r="K109" s="61"/>
      <c r="L109" s="13"/>
      <c r="M109" s="61"/>
      <c r="N109" s="13"/>
      <c r="O109" s="61"/>
      <c r="P109" s="13"/>
    </row>
    <row r="110" spans="1:16" ht="15.95" customHeight="1" thickBot="1">
      <c r="A110" s="37" t="s">
        <v>69</v>
      </c>
      <c r="B110" s="11"/>
      <c r="C110" s="40"/>
      <c r="D110" s="40"/>
      <c r="E110" s="40"/>
      <c r="F110" s="40"/>
      <c r="G110" s="40"/>
      <c r="J110" s="38">
        <f>SUM(J108,J83)</f>
        <v>740897537</v>
      </c>
      <c r="K110" s="47"/>
      <c r="L110" s="38">
        <f>SUM(L108,L83)</f>
        <v>767711247</v>
      </c>
      <c r="M110" s="47"/>
      <c r="N110" s="38">
        <f>SUM(N108,N83)</f>
        <v>723473593</v>
      </c>
      <c r="O110" s="47"/>
      <c r="P110" s="38">
        <f>SUM(P108,P83)</f>
        <v>721542689</v>
      </c>
    </row>
    <row r="111" spans="1:16" ht="17.25" customHeight="1" thickTop="1">
      <c r="A111" s="1"/>
      <c r="B111" s="1"/>
      <c r="C111" s="1"/>
      <c r="D111" s="1"/>
      <c r="E111" s="1"/>
      <c r="F111" s="1"/>
      <c r="G111" s="1"/>
      <c r="H111" s="12"/>
      <c r="I111" s="12"/>
      <c r="J111" s="23"/>
      <c r="K111" s="2"/>
      <c r="L111" s="23"/>
      <c r="M111" s="2"/>
      <c r="N111" s="23"/>
      <c r="O111" s="2"/>
      <c r="P111" s="23"/>
    </row>
    <row r="112" spans="1:16" ht="15.95" customHeight="1">
      <c r="A112" s="43" t="str">
        <f>+A52</f>
        <v>The accompanying notes form part of this interim financial information.</v>
      </c>
      <c r="B112" s="7"/>
      <c r="C112" s="7"/>
      <c r="D112" s="7"/>
      <c r="E112" s="7"/>
      <c r="F112" s="7"/>
      <c r="G112" s="7"/>
      <c r="H112" s="8"/>
      <c r="I112" s="8"/>
      <c r="J112" s="62"/>
      <c r="K112" s="8"/>
      <c r="L112" s="62"/>
      <c r="M112" s="8"/>
      <c r="N112" s="62"/>
      <c r="O112" s="8"/>
      <c r="P112" s="62"/>
    </row>
    <row r="113" spans="1:16" ht="15.95" customHeight="1">
      <c r="A113" s="40"/>
      <c r="B113" s="11"/>
      <c r="C113" s="11"/>
      <c r="D113" s="11"/>
      <c r="E113" s="11"/>
      <c r="F113" s="11"/>
      <c r="G113" s="11"/>
      <c r="H113" s="12"/>
      <c r="I113" s="12"/>
      <c r="J113" s="23"/>
      <c r="K113" s="12"/>
      <c r="L113" s="23"/>
      <c r="M113" s="12"/>
      <c r="N113" s="23"/>
      <c r="O113" s="12"/>
      <c r="P113" s="63">
        <v>3</v>
      </c>
    </row>
    <row r="115" spans="1:16" ht="15.95" customHeight="1">
      <c r="J115" s="64"/>
      <c r="L115" s="65"/>
      <c r="N115" s="65"/>
      <c r="P115" s="65"/>
    </row>
    <row r="116" spans="1:16" ht="15.95" customHeight="1">
      <c r="J116" s="64"/>
    </row>
    <row r="117" spans="1:16" ht="15.95" customHeight="1">
      <c r="J117" s="64"/>
    </row>
  </sheetData>
  <mergeCells count="8">
    <mergeCell ref="J60:L60"/>
    <mergeCell ref="N60:P60"/>
    <mergeCell ref="J6:L6"/>
    <mergeCell ref="N6:P6"/>
    <mergeCell ref="J7:L7"/>
    <mergeCell ref="N7:P7"/>
    <mergeCell ref="J59:L59"/>
    <mergeCell ref="N59:P5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8"/>
  <sheetViews>
    <sheetView workbookViewId="0">
      <selection activeCell="G30" sqref="G30"/>
    </sheetView>
  </sheetViews>
  <sheetFormatPr defaultColWidth="9.125" defaultRowHeight="11.65"/>
  <cols>
    <col min="1" max="1" width="1.4375" style="26" customWidth="1"/>
    <col min="2" max="2" width="1.5625" style="26" customWidth="1"/>
    <col min="3" max="3" width="1.875" style="26" customWidth="1"/>
    <col min="4" max="4" width="24" style="26" customWidth="1"/>
    <col min="5" max="5" width="4.6875" style="26" customWidth="1"/>
    <col min="6" max="6" width="0.6875" style="26" customWidth="1"/>
    <col min="7" max="7" width="13.6875" style="98" customWidth="1"/>
    <col min="8" max="8" width="0.6875" style="98" customWidth="1"/>
    <col min="9" max="9" width="13.6875" style="98" customWidth="1"/>
    <col min="10" max="10" width="0.6875" style="98" customWidth="1"/>
    <col min="11" max="11" width="13.6875" style="98" customWidth="1"/>
    <col min="12" max="12" width="0.6875" style="98" customWidth="1"/>
    <col min="13" max="13" width="13.6875" style="98" customWidth="1"/>
    <col min="14" max="16384" width="9.125" style="70"/>
  </cols>
  <sheetData>
    <row r="1" spans="1:13" ht="15" customHeight="1">
      <c r="A1" s="1" t="s">
        <v>0</v>
      </c>
      <c r="B1" s="66"/>
      <c r="C1" s="66"/>
      <c r="D1" s="66"/>
      <c r="E1" s="67"/>
      <c r="F1" s="68"/>
      <c r="G1" s="69"/>
      <c r="H1" s="69"/>
      <c r="I1" s="69"/>
      <c r="J1" s="69"/>
      <c r="K1" s="69"/>
      <c r="L1" s="69"/>
      <c r="M1" s="69"/>
    </row>
    <row r="2" spans="1:13" ht="15" customHeight="1">
      <c r="A2" s="71" t="s">
        <v>70</v>
      </c>
      <c r="B2" s="66"/>
      <c r="C2" s="66"/>
      <c r="D2" s="66"/>
      <c r="E2" s="67"/>
      <c r="F2" s="68"/>
      <c r="G2" s="69"/>
      <c r="H2" s="69"/>
      <c r="I2" s="69"/>
      <c r="J2" s="69"/>
      <c r="K2" s="69"/>
      <c r="L2" s="69"/>
      <c r="M2" s="69"/>
    </row>
    <row r="3" spans="1:13" ht="15" customHeight="1">
      <c r="A3" s="72" t="s">
        <v>71</v>
      </c>
      <c r="B3" s="73"/>
      <c r="C3" s="73"/>
      <c r="D3" s="73"/>
      <c r="E3" s="74"/>
      <c r="F3" s="75"/>
      <c r="G3" s="76"/>
      <c r="H3" s="76"/>
      <c r="I3" s="76"/>
      <c r="J3" s="76"/>
      <c r="K3" s="76"/>
      <c r="L3" s="76"/>
      <c r="M3" s="76"/>
    </row>
    <row r="4" spans="1:13" ht="15" customHeight="1">
      <c r="A4" s="77"/>
      <c r="B4" s="78"/>
      <c r="C4" s="78"/>
      <c r="D4" s="78"/>
      <c r="E4" s="79"/>
      <c r="F4" s="80"/>
      <c r="G4" s="81"/>
      <c r="H4" s="81"/>
      <c r="I4" s="81"/>
      <c r="J4" s="81"/>
      <c r="K4" s="81"/>
      <c r="L4" s="81"/>
      <c r="M4" s="81"/>
    </row>
    <row r="5" spans="1:13" ht="15" customHeight="1">
      <c r="A5" s="66"/>
      <c r="B5" s="66"/>
      <c r="C5" s="66"/>
      <c r="D5" s="66"/>
      <c r="E5" s="67"/>
      <c r="F5" s="68"/>
      <c r="G5" s="69"/>
      <c r="H5" s="69"/>
      <c r="I5" s="69"/>
      <c r="J5" s="69"/>
      <c r="K5" s="69"/>
      <c r="L5" s="69"/>
      <c r="M5" s="69"/>
    </row>
    <row r="6" spans="1:13" ht="15" customHeight="1">
      <c r="A6" s="66"/>
      <c r="B6" s="66"/>
      <c r="C6" s="66"/>
      <c r="D6" s="66"/>
      <c r="E6" s="67"/>
      <c r="F6" s="68"/>
      <c r="G6" s="14" t="s">
        <v>3</v>
      </c>
      <c r="H6" s="14"/>
      <c r="I6" s="14"/>
      <c r="J6" s="2"/>
      <c r="K6" s="14" t="s">
        <v>4</v>
      </c>
      <c r="L6" s="14"/>
      <c r="M6" s="14"/>
    </row>
    <row r="7" spans="1:13" ht="15" customHeight="1">
      <c r="A7" s="66"/>
      <c r="B7" s="66"/>
      <c r="C7" s="66"/>
      <c r="D7" s="66"/>
      <c r="E7" s="67"/>
      <c r="F7" s="82"/>
      <c r="G7" s="15" t="s">
        <v>5</v>
      </c>
      <c r="H7" s="15"/>
      <c r="I7" s="15"/>
      <c r="J7" s="16"/>
      <c r="K7" s="15" t="s">
        <v>5</v>
      </c>
      <c r="L7" s="15"/>
      <c r="M7" s="15"/>
    </row>
    <row r="8" spans="1:13" ht="15" customHeight="1">
      <c r="A8" s="66"/>
      <c r="B8" s="66"/>
      <c r="C8" s="66"/>
      <c r="D8" s="66"/>
      <c r="E8" s="67"/>
      <c r="F8" s="82"/>
      <c r="G8" s="19" t="s">
        <v>11</v>
      </c>
      <c r="H8" s="20"/>
      <c r="I8" s="19" t="s">
        <v>12</v>
      </c>
      <c r="J8" s="20"/>
      <c r="K8" s="19" t="s">
        <v>11</v>
      </c>
      <c r="L8" s="20"/>
      <c r="M8" s="19" t="s">
        <v>12</v>
      </c>
    </row>
    <row r="9" spans="1:13" ht="15" customHeight="1">
      <c r="A9" s="66"/>
      <c r="B9" s="66"/>
      <c r="C9" s="66"/>
      <c r="D9" s="66"/>
      <c r="E9" s="8" t="s">
        <v>72</v>
      </c>
      <c r="F9" s="83"/>
      <c r="G9" s="84" t="s">
        <v>14</v>
      </c>
      <c r="H9" s="85"/>
      <c r="I9" s="84" t="s">
        <v>14</v>
      </c>
      <c r="J9" s="85"/>
      <c r="K9" s="84" t="s">
        <v>14</v>
      </c>
      <c r="L9" s="85"/>
      <c r="M9" s="84" t="s">
        <v>14</v>
      </c>
    </row>
    <row r="10" spans="1:13" ht="12.95" customHeight="1">
      <c r="A10" s="77"/>
      <c r="B10" s="78"/>
      <c r="C10" s="78"/>
      <c r="D10" s="78"/>
      <c r="E10" s="79"/>
      <c r="F10" s="79"/>
      <c r="G10" s="86"/>
      <c r="H10" s="86"/>
      <c r="I10" s="86"/>
      <c r="J10" s="86"/>
      <c r="K10" s="86"/>
      <c r="L10" s="86"/>
      <c r="M10" s="86"/>
    </row>
    <row r="11" spans="1:13" ht="15" customHeight="1">
      <c r="A11" s="78" t="s">
        <v>73</v>
      </c>
      <c r="B11" s="78"/>
      <c r="C11" s="78"/>
      <c r="D11" s="78"/>
      <c r="E11" s="79"/>
      <c r="F11" s="79"/>
      <c r="G11" s="87">
        <v>65862743</v>
      </c>
      <c r="H11" s="87">
        <v>0</v>
      </c>
      <c r="I11" s="87">
        <v>99267464</v>
      </c>
      <c r="J11" s="87">
        <v>0</v>
      </c>
      <c r="K11" s="87">
        <v>46225277</v>
      </c>
      <c r="L11" s="87">
        <v>0</v>
      </c>
      <c r="M11" s="87">
        <v>35614680</v>
      </c>
    </row>
    <row r="12" spans="1:13" ht="15" customHeight="1">
      <c r="A12" s="78" t="s">
        <v>74</v>
      </c>
      <c r="B12" s="78"/>
      <c r="C12" s="78"/>
      <c r="D12" s="78"/>
      <c r="E12" s="79"/>
      <c r="F12" s="79"/>
      <c r="G12" s="87">
        <v>50356232</v>
      </c>
      <c r="H12" s="87">
        <v>0</v>
      </c>
      <c r="I12" s="87">
        <v>37091724</v>
      </c>
      <c r="J12" s="87">
        <v>0</v>
      </c>
      <c r="K12" s="87">
        <v>61652452</v>
      </c>
      <c r="L12" s="87">
        <v>0</v>
      </c>
      <c r="M12" s="87">
        <v>71346339</v>
      </c>
    </row>
    <row r="13" spans="1:13" ht="15" customHeight="1">
      <c r="A13" s="78" t="s">
        <v>75</v>
      </c>
      <c r="B13" s="78"/>
      <c r="C13" s="78"/>
      <c r="D13" s="78"/>
      <c r="E13" s="79"/>
      <c r="F13" s="79"/>
      <c r="G13" s="87">
        <v>375421</v>
      </c>
      <c r="H13" s="87">
        <v>0</v>
      </c>
      <c r="I13" s="87">
        <v>345565</v>
      </c>
      <c r="J13" s="87">
        <v>0</v>
      </c>
      <c r="K13" s="87">
        <v>385421</v>
      </c>
      <c r="L13" s="87">
        <v>0</v>
      </c>
      <c r="M13" s="87">
        <v>345565</v>
      </c>
    </row>
    <row r="14" spans="1:13" ht="15" customHeight="1">
      <c r="A14" s="78" t="s">
        <v>76</v>
      </c>
      <c r="B14" s="78"/>
      <c r="C14" s="78"/>
      <c r="D14" s="78"/>
      <c r="E14" s="79"/>
      <c r="F14" s="79"/>
      <c r="G14" s="29">
        <v>0</v>
      </c>
      <c r="H14" s="87">
        <v>0</v>
      </c>
      <c r="I14" s="88">
        <v>101</v>
      </c>
      <c r="J14" s="87">
        <v>0</v>
      </c>
      <c r="K14" s="29">
        <v>0</v>
      </c>
      <c r="L14" s="87">
        <v>0</v>
      </c>
      <c r="M14" s="88">
        <v>101</v>
      </c>
    </row>
    <row r="15" spans="1:13" ht="12.95" customHeight="1">
      <c r="A15" s="48"/>
      <c r="B15" s="78"/>
      <c r="C15" s="78"/>
      <c r="D15" s="78"/>
      <c r="E15" s="79"/>
      <c r="F15" s="79"/>
      <c r="G15" s="87"/>
      <c r="H15" s="87"/>
      <c r="I15" s="87"/>
      <c r="J15" s="87"/>
      <c r="K15" s="87"/>
      <c r="L15" s="87"/>
      <c r="M15" s="87"/>
    </row>
    <row r="16" spans="1:13" ht="15" customHeight="1">
      <c r="A16" s="77" t="s">
        <v>77</v>
      </c>
      <c r="B16" s="78"/>
      <c r="C16" s="78"/>
      <c r="D16" s="78"/>
      <c r="E16" s="79">
        <v>4</v>
      </c>
      <c r="F16" s="79"/>
      <c r="G16" s="89">
        <f>SUM(G11:G15)</f>
        <v>116594396</v>
      </c>
      <c r="H16" s="87"/>
      <c r="I16" s="89">
        <f>SUM(I11:I15)</f>
        <v>136704854</v>
      </c>
      <c r="J16" s="87"/>
      <c r="K16" s="89">
        <f>SUM(K11:K15)</f>
        <v>108263150</v>
      </c>
      <c r="L16" s="87"/>
      <c r="M16" s="89">
        <f>SUM(M11:M15)</f>
        <v>107306685</v>
      </c>
    </row>
    <row r="17" spans="1:13" ht="12.95" customHeight="1">
      <c r="A17" s="78"/>
      <c r="B17" s="78"/>
      <c r="C17" s="78"/>
      <c r="D17" s="78"/>
      <c r="E17" s="79"/>
      <c r="F17" s="79"/>
      <c r="G17" s="87"/>
      <c r="H17" s="87"/>
      <c r="I17" s="87"/>
      <c r="J17" s="87"/>
      <c r="K17" s="87"/>
      <c r="L17" s="87"/>
      <c r="M17" s="87"/>
    </row>
    <row r="18" spans="1:13" ht="15" customHeight="1">
      <c r="A18" s="78" t="s">
        <v>78</v>
      </c>
      <c r="B18" s="78"/>
      <c r="C18" s="78"/>
      <c r="D18" s="78"/>
      <c r="E18" s="79"/>
      <c r="F18" s="79"/>
      <c r="G18" s="36">
        <v>-54265499</v>
      </c>
      <c r="H18" s="36">
        <v>0</v>
      </c>
      <c r="I18" s="36">
        <v>-73225609</v>
      </c>
      <c r="J18" s="36">
        <v>0</v>
      </c>
      <c r="K18" s="36">
        <v>-44160926</v>
      </c>
      <c r="L18" s="36">
        <v>0</v>
      </c>
      <c r="M18" s="36">
        <v>-20938654</v>
      </c>
    </row>
    <row r="19" spans="1:13" ht="15" customHeight="1">
      <c r="A19" s="78" t="s">
        <v>79</v>
      </c>
      <c r="B19" s="78"/>
      <c r="C19" s="78"/>
      <c r="D19" s="78"/>
      <c r="E19" s="79"/>
      <c r="F19" s="79"/>
      <c r="G19" s="36">
        <v>-37464661</v>
      </c>
      <c r="H19" s="36">
        <v>0</v>
      </c>
      <c r="I19" s="36">
        <v>-24361533</v>
      </c>
      <c r="J19" s="36">
        <v>0</v>
      </c>
      <c r="K19" s="36">
        <v>-43123899</v>
      </c>
      <c r="L19" s="36">
        <v>0</v>
      </c>
      <c r="M19" s="36">
        <v>-48759481</v>
      </c>
    </row>
    <row r="20" spans="1:13" ht="15" customHeight="1">
      <c r="A20" s="78" t="s">
        <v>80</v>
      </c>
      <c r="B20" s="78"/>
      <c r="C20" s="78"/>
      <c r="D20" s="78"/>
      <c r="E20" s="79"/>
      <c r="F20" s="79"/>
      <c r="G20" s="36">
        <v>-313132</v>
      </c>
      <c r="H20" s="36">
        <v>0</v>
      </c>
      <c r="I20" s="36">
        <v>-295174</v>
      </c>
      <c r="J20" s="36">
        <v>0</v>
      </c>
      <c r="K20" s="36">
        <v>-321182</v>
      </c>
      <c r="L20" s="36">
        <v>0</v>
      </c>
      <c r="M20" s="36">
        <v>-295174</v>
      </c>
    </row>
    <row r="21" spans="1:13" ht="15" customHeight="1">
      <c r="A21" s="78" t="s">
        <v>81</v>
      </c>
      <c r="B21" s="78"/>
      <c r="C21" s="78"/>
      <c r="D21" s="78"/>
      <c r="E21" s="79"/>
      <c r="F21" s="79"/>
      <c r="G21" s="29">
        <v>0</v>
      </c>
      <c r="H21" s="36">
        <v>0</v>
      </c>
      <c r="I21" s="29">
        <v>-67</v>
      </c>
      <c r="J21" s="36">
        <v>0</v>
      </c>
      <c r="K21" s="29">
        <v>0</v>
      </c>
      <c r="L21" s="36">
        <v>0</v>
      </c>
      <c r="M21" s="29">
        <v>-67</v>
      </c>
    </row>
    <row r="22" spans="1:13" ht="12.95" customHeight="1">
      <c r="A22" s="48"/>
      <c r="B22" s="78"/>
      <c r="C22" s="78"/>
      <c r="D22" s="78"/>
      <c r="E22" s="79"/>
      <c r="F22" s="79"/>
      <c r="G22" s="87"/>
      <c r="H22" s="87"/>
      <c r="I22" s="87"/>
      <c r="J22" s="87"/>
      <c r="K22" s="87"/>
      <c r="L22" s="87"/>
      <c r="M22" s="87"/>
    </row>
    <row r="23" spans="1:13" ht="15" customHeight="1">
      <c r="A23" s="77" t="s">
        <v>82</v>
      </c>
      <c r="B23" s="78"/>
      <c r="C23" s="78"/>
      <c r="D23" s="78"/>
      <c r="E23" s="79"/>
      <c r="F23" s="79"/>
      <c r="G23" s="90">
        <f>SUM(G18:G22)</f>
        <v>-92043292</v>
      </c>
      <c r="H23" s="87"/>
      <c r="I23" s="90">
        <f>SUM(I18:I22)</f>
        <v>-97882383</v>
      </c>
      <c r="J23" s="87"/>
      <c r="K23" s="90">
        <f>SUM(K18:K22)</f>
        <v>-87606007</v>
      </c>
      <c r="L23" s="91"/>
      <c r="M23" s="90">
        <f>SUM(M18:M22)</f>
        <v>-69993376</v>
      </c>
    </row>
    <row r="24" spans="1:13" ht="12.95" customHeight="1">
      <c r="A24" s="78"/>
      <c r="B24" s="78"/>
      <c r="C24" s="78"/>
      <c r="D24" s="78"/>
      <c r="E24" s="79"/>
      <c r="F24" s="79"/>
      <c r="G24" s="87"/>
      <c r="H24" s="87"/>
      <c r="I24" s="87"/>
      <c r="J24" s="87"/>
      <c r="K24" s="87"/>
      <c r="L24" s="87"/>
      <c r="M24" s="87"/>
    </row>
    <row r="25" spans="1:13" ht="15" customHeight="1">
      <c r="A25" s="77" t="s">
        <v>83</v>
      </c>
      <c r="B25" s="78"/>
      <c r="C25" s="78"/>
      <c r="D25" s="78"/>
      <c r="E25" s="79"/>
      <c r="F25" s="79"/>
      <c r="G25" s="36">
        <f>G16+G23</f>
        <v>24551104</v>
      </c>
      <c r="H25" s="87"/>
      <c r="I25" s="36">
        <f>I16+I23</f>
        <v>38822471</v>
      </c>
      <c r="J25" s="87"/>
      <c r="K25" s="36">
        <f>+K23+K16</f>
        <v>20657143</v>
      </c>
      <c r="L25" s="91"/>
      <c r="M25" s="36">
        <f>+M23+M16</f>
        <v>37313309</v>
      </c>
    </row>
    <row r="26" spans="1:13" ht="15" customHeight="1">
      <c r="A26" s="78" t="s">
        <v>84</v>
      </c>
      <c r="B26" s="48"/>
      <c r="C26" s="78"/>
      <c r="D26" s="78"/>
      <c r="E26" s="79"/>
      <c r="F26" s="79"/>
      <c r="G26" s="36">
        <v>1179811</v>
      </c>
      <c r="H26" s="36">
        <v>0</v>
      </c>
      <c r="I26" s="36">
        <v>1811612</v>
      </c>
      <c r="J26" s="36">
        <v>0</v>
      </c>
      <c r="K26" s="36">
        <v>1123009</v>
      </c>
      <c r="L26" s="36">
        <v>0</v>
      </c>
      <c r="M26" s="36">
        <v>1766503</v>
      </c>
    </row>
    <row r="27" spans="1:13" ht="15" customHeight="1">
      <c r="A27" s="78" t="s">
        <v>85</v>
      </c>
      <c r="B27" s="78"/>
      <c r="C27" s="78"/>
      <c r="D27" s="78"/>
      <c r="E27" s="79"/>
      <c r="F27" s="79"/>
      <c r="G27" s="36">
        <v>-1824959</v>
      </c>
      <c r="H27" s="36">
        <v>0</v>
      </c>
      <c r="I27" s="36">
        <v>-1005317</v>
      </c>
      <c r="J27" s="36">
        <v>0</v>
      </c>
      <c r="K27" s="36">
        <v>-1267389</v>
      </c>
      <c r="L27" s="36">
        <v>0</v>
      </c>
      <c r="M27" s="36">
        <v>-821697</v>
      </c>
    </row>
    <row r="28" spans="1:13" ht="15" customHeight="1">
      <c r="A28" s="78" t="s">
        <v>86</v>
      </c>
      <c r="B28" s="77"/>
      <c r="C28" s="78"/>
      <c r="D28" s="78"/>
      <c r="E28" s="79"/>
      <c r="F28" s="79"/>
      <c r="G28" s="36">
        <v>-25057223</v>
      </c>
      <c r="H28" s="36">
        <v>0</v>
      </c>
      <c r="I28" s="36">
        <v>-21766192</v>
      </c>
      <c r="J28" s="36">
        <v>0</v>
      </c>
      <c r="K28" s="36">
        <v>-19715510</v>
      </c>
      <c r="L28" s="36">
        <v>0</v>
      </c>
      <c r="M28" s="36">
        <v>-17921551</v>
      </c>
    </row>
    <row r="29" spans="1:13" ht="15" customHeight="1">
      <c r="A29" s="78" t="s">
        <v>87</v>
      </c>
      <c r="B29" s="40"/>
      <c r="C29" s="40"/>
      <c r="D29" s="40"/>
      <c r="E29" s="41"/>
      <c r="F29" s="40"/>
      <c r="G29" s="36">
        <v>0</v>
      </c>
      <c r="H29" s="36">
        <v>0</v>
      </c>
      <c r="I29" s="36">
        <v>-95</v>
      </c>
      <c r="J29" s="36">
        <v>0</v>
      </c>
      <c r="K29" s="36">
        <v>0</v>
      </c>
      <c r="L29" s="36">
        <v>0</v>
      </c>
      <c r="M29" s="36">
        <v>-95</v>
      </c>
    </row>
    <row r="30" spans="1:13" ht="15" customHeight="1">
      <c r="A30" s="78" t="s">
        <v>88</v>
      </c>
      <c r="E30" s="41"/>
      <c r="F30" s="40"/>
      <c r="G30" s="29">
        <v>81319</v>
      </c>
      <c r="H30" s="36">
        <v>0</v>
      </c>
      <c r="I30" s="29">
        <v>0</v>
      </c>
      <c r="J30" s="36">
        <v>0</v>
      </c>
      <c r="K30" s="29">
        <v>0</v>
      </c>
      <c r="L30" s="36">
        <v>0</v>
      </c>
      <c r="M30" s="29">
        <v>0</v>
      </c>
    </row>
    <row r="31" spans="1:13" ht="12.95" customHeight="1">
      <c r="A31" s="78"/>
      <c r="E31" s="40"/>
      <c r="F31" s="40"/>
      <c r="G31" s="87"/>
      <c r="H31" s="87"/>
      <c r="I31" s="87"/>
      <c r="J31" s="87"/>
      <c r="K31" s="87"/>
      <c r="L31" s="87"/>
      <c r="M31" s="87"/>
    </row>
    <row r="32" spans="1:13" ht="15" customHeight="1">
      <c r="A32" s="77" t="s">
        <v>89</v>
      </c>
      <c r="B32" s="40"/>
      <c r="C32" s="40"/>
      <c r="D32" s="40"/>
      <c r="E32" s="40"/>
      <c r="F32" s="40"/>
      <c r="G32" s="70"/>
      <c r="H32" s="91"/>
      <c r="I32" s="36"/>
      <c r="J32" s="91"/>
      <c r="K32" s="36"/>
      <c r="L32" s="91"/>
      <c r="M32" s="36"/>
    </row>
    <row r="33" spans="1:13" ht="15" customHeight="1">
      <c r="A33" s="77"/>
      <c r="B33" s="11" t="s">
        <v>90</v>
      </c>
      <c r="C33" s="40"/>
      <c r="D33" s="40"/>
      <c r="E33" s="40"/>
      <c r="F33" s="40"/>
      <c r="G33" s="36">
        <f>SUM(G25:G30)</f>
        <v>-1069948</v>
      </c>
      <c r="H33" s="91"/>
      <c r="I33" s="36">
        <f>SUM(I25:I30)</f>
        <v>17862479</v>
      </c>
      <c r="J33" s="91"/>
      <c r="K33" s="36">
        <f>SUM(K25:K30)</f>
        <v>797253</v>
      </c>
      <c r="L33" s="91"/>
      <c r="M33" s="36">
        <f>SUM(M25:M30)</f>
        <v>20336469</v>
      </c>
    </row>
    <row r="34" spans="1:13" ht="15" customHeight="1">
      <c r="A34" s="78" t="s">
        <v>91</v>
      </c>
      <c r="E34" s="41"/>
      <c r="F34" s="40"/>
      <c r="G34" s="90">
        <v>-65566</v>
      </c>
      <c r="H34" s="36">
        <v>0</v>
      </c>
      <c r="I34" s="90">
        <v>-3542234</v>
      </c>
      <c r="J34" s="36">
        <v>0</v>
      </c>
      <c r="K34" s="90">
        <v>-200543</v>
      </c>
      <c r="L34" s="36">
        <v>0</v>
      </c>
      <c r="M34" s="90">
        <v>-3722960</v>
      </c>
    </row>
    <row r="35" spans="1:13" ht="12.95" customHeight="1">
      <c r="A35" s="78"/>
      <c r="E35" s="40"/>
      <c r="F35" s="40"/>
      <c r="G35" s="87"/>
      <c r="H35" s="87"/>
      <c r="I35" s="87"/>
      <c r="J35" s="87"/>
      <c r="K35" s="87"/>
      <c r="L35" s="87"/>
      <c r="M35" s="87"/>
    </row>
    <row r="36" spans="1:13" ht="15" customHeight="1">
      <c r="A36" s="77" t="s">
        <v>92</v>
      </c>
      <c r="E36" s="40"/>
      <c r="F36" s="40"/>
      <c r="G36" s="36">
        <f>SUM(G33:G34)</f>
        <v>-1135514</v>
      </c>
      <c r="H36" s="87"/>
      <c r="I36" s="36">
        <f>SUM(I32:I34)</f>
        <v>14320245</v>
      </c>
      <c r="J36" s="87"/>
      <c r="K36" s="36">
        <f>SUM(K32:K34)</f>
        <v>596710</v>
      </c>
      <c r="L36" s="87"/>
      <c r="M36" s="36">
        <f>SUM(M32:M34)</f>
        <v>16613509</v>
      </c>
    </row>
    <row r="37" spans="1:13" ht="12.95" customHeight="1">
      <c r="A37" s="77"/>
      <c r="E37" s="40"/>
      <c r="F37" s="40"/>
      <c r="G37" s="36"/>
      <c r="H37" s="87"/>
      <c r="I37" s="36"/>
      <c r="J37" s="87"/>
      <c r="K37" s="36"/>
      <c r="L37" s="87"/>
      <c r="M37" s="36"/>
    </row>
    <row r="38" spans="1:13" ht="15" customHeight="1">
      <c r="A38" s="24" t="s">
        <v>93</v>
      </c>
      <c r="B38" s="25"/>
      <c r="C38" s="25"/>
      <c r="D38" s="25"/>
      <c r="E38" s="79"/>
      <c r="F38" s="79"/>
      <c r="G38" s="87"/>
      <c r="H38" s="87"/>
      <c r="I38" s="87"/>
      <c r="J38" s="87"/>
      <c r="K38" s="87"/>
      <c r="L38" s="87"/>
      <c r="M38" s="87"/>
    </row>
    <row r="39" spans="1:13" ht="15" customHeight="1">
      <c r="A39" s="92" t="s">
        <v>94</v>
      </c>
      <c r="B39" s="92"/>
      <c r="C39" s="92"/>
      <c r="D39" s="92"/>
      <c r="E39" s="79"/>
      <c r="F39" s="79"/>
      <c r="G39" s="87"/>
      <c r="H39" s="87"/>
      <c r="I39" s="87"/>
      <c r="J39" s="87"/>
      <c r="K39" s="87"/>
      <c r="L39" s="87"/>
      <c r="M39" s="87"/>
    </row>
    <row r="40" spans="1:13" ht="15" customHeight="1">
      <c r="A40" s="92"/>
      <c r="B40" s="92" t="s">
        <v>95</v>
      </c>
      <c r="C40" s="92"/>
      <c r="D40" s="92"/>
      <c r="E40" s="79"/>
      <c r="F40" s="79"/>
      <c r="G40" s="87"/>
      <c r="H40" s="87"/>
      <c r="I40" s="87"/>
      <c r="J40" s="87"/>
      <c r="K40" s="87"/>
      <c r="L40" s="87"/>
      <c r="M40" s="87"/>
    </row>
    <row r="41" spans="1:13" ht="15" customHeight="1">
      <c r="A41" s="92"/>
      <c r="B41" s="92" t="s">
        <v>96</v>
      </c>
      <c r="C41" s="92"/>
      <c r="D41" s="92"/>
      <c r="E41" s="79"/>
      <c r="F41" s="79"/>
      <c r="G41" s="87"/>
      <c r="H41" s="87"/>
      <c r="I41" s="87"/>
      <c r="J41" s="87"/>
      <c r="K41" s="87"/>
      <c r="L41" s="87"/>
      <c r="M41" s="87"/>
    </row>
    <row r="42" spans="1:13" ht="15" customHeight="1">
      <c r="A42" s="40"/>
      <c r="B42" s="92"/>
      <c r="C42" s="92" t="s">
        <v>97</v>
      </c>
      <c r="D42" s="92"/>
      <c r="E42" s="79"/>
      <c r="F42" s="79"/>
      <c r="G42" s="36">
        <v>-176628</v>
      </c>
      <c r="H42" s="36">
        <v>0</v>
      </c>
      <c r="I42" s="36">
        <v>-683264</v>
      </c>
      <c r="J42" s="36">
        <v>0</v>
      </c>
      <c r="K42" s="36">
        <v>-233231</v>
      </c>
      <c r="L42" s="36">
        <v>0</v>
      </c>
      <c r="M42" s="36">
        <v>-714432</v>
      </c>
    </row>
    <row r="43" spans="1:13" ht="15" customHeight="1">
      <c r="B43" s="92" t="s">
        <v>98</v>
      </c>
      <c r="C43" s="92"/>
      <c r="D43" s="92"/>
      <c r="E43" s="79"/>
      <c r="F43" s="79"/>
      <c r="G43" s="87"/>
      <c r="H43" s="87"/>
      <c r="I43" s="87"/>
      <c r="J43" s="87"/>
      <c r="K43" s="87"/>
      <c r="L43" s="87"/>
      <c r="M43" s="87"/>
    </row>
    <row r="44" spans="1:13" ht="15" customHeight="1">
      <c r="A44" s="40"/>
      <c r="B44" s="92"/>
      <c r="C44" s="92" t="s">
        <v>99</v>
      </c>
      <c r="D44" s="92"/>
      <c r="E44" s="79"/>
      <c r="F44" s="79"/>
      <c r="G44" s="29">
        <v>35325</v>
      </c>
      <c r="H44" s="36">
        <v>0</v>
      </c>
      <c r="I44" s="29">
        <v>136653</v>
      </c>
      <c r="J44" s="36">
        <v>0</v>
      </c>
      <c r="K44" s="29">
        <v>46647</v>
      </c>
      <c r="L44" s="36">
        <v>0</v>
      </c>
      <c r="M44" s="29">
        <v>142886</v>
      </c>
    </row>
    <row r="45" spans="1:13" ht="12.95" customHeight="1">
      <c r="A45" s="78"/>
      <c r="B45" s="78"/>
      <c r="C45" s="78"/>
      <c r="D45" s="78"/>
      <c r="E45" s="79"/>
      <c r="F45" s="79"/>
      <c r="G45" s="87"/>
      <c r="H45" s="87"/>
      <c r="I45" s="87"/>
      <c r="J45" s="87"/>
      <c r="K45" s="87"/>
      <c r="L45" s="87"/>
      <c r="M45" s="87"/>
    </row>
    <row r="46" spans="1:13" ht="15" customHeight="1">
      <c r="A46" s="92" t="s">
        <v>100</v>
      </c>
      <c r="B46" s="92"/>
      <c r="C46" s="92"/>
      <c r="D46" s="92"/>
      <c r="F46" s="79"/>
      <c r="G46" s="93"/>
      <c r="H46" s="94"/>
      <c r="I46" s="93"/>
      <c r="J46" s="94"/>
      <c r="K46" s="93"/>
      <c r="L46" s="95"/>
      <c r="M46" s="93"/>
    </row>
    <row r="47" spans="1:13" ht="15" customHeight="1">
      <c r="A47" s="96"/>
      <c r="B47" s="92" t="s">
        <v>101</v>
      </c>
      <c r="C47" s="92"/>
      <c r="D47" s="92"/>
      <c r="F47" s="79"/>
      <c r="G47" s="29">
        <f>SUM(G42:G44)</f>
        <v>-141303</v>
      </c>
      <c r="H47" s="36"/>
      <c r="I47" s="29">
        <f>SUM(I42:I44)</f>
        <v>-546611</v>
      </c>
      <c r="J47" s="97"/>
      <c r="K47" s="29">
        <f>SUM(K42:K44)</f>
        <v>-186584</v>
      </c>
      <c r="L47" s="36"/>
      <c r="M47" s="29">
        <f>SUM(M42:M44)</f>
        <v>-571546</v>
      </c>
    </row>
    <row r="48" spans="1:13" ht="12.95" customHeight="1">
      <c r="A48" s="78"/>
      <c r="B48" s="78"/>
      <c r="C48" s="78"/>
      <c r="D48" s="78"/>
      <c r="E48" s="79"/>
      <c r="F48" s="79"/>
      <c r="G48" s="87"/>
      <c r="H48" s="87"/>
      <c r="I48" s="87"/>
      <c r="J48" s="87"/>
      <c r="K48" s="87"/>
      <c r="L48" s="87"/>
      <c r="M48" s="87"/>
    </row>
    <row r="49" spans="1:13" ht="15" customHeight="1">
      <c r="A49" s="24" t="s">
        <v>102</v>
      </c>
      <c r="B49" s="24"/>
      <c r="C49" s="25"/>
      <c r="D49" s="25"/>
      <c r="E49" s="79"/>
      <c r="F49" s="79"/>
      <c r="G49" s="87"/>
      <c r="H49" s="87"/>
      <c r="I49" s="87"/>
      <c r="J49" s="87"/>
      <c r="K49" s="87"/>
      <c r="L49" s="87"/>
      <c r="M49" s="87"/>
    </row>
    <row r="50" spans="1:13" ht="15" customHeight="1">
      <c r="A50" s="25"/>
      <c r="B50" s="24" t="s">
        <v>103</v>
      </c>
      <c r="C50" s="25"/>
      <c r="D50" s="25"/>
      <c r="E50" s="97"/>
      <c r="F50" s="97"/>
      <c r="G50" s="29">
        <f>G47</f>
        <v>-141303</v>
      </c>
      <c r="H50" s="36"/>
      <c r="I50" s="29">
        <f>I47</f>
        <v>-546611</v>
      </c>
      <c r="J50" s="97"/>
      <c r="K50" s="29">
        <f>K47</f>
        <v>-186584</v>
      </c>
      <c r="L50" s="36"/>
      <c r="M50" s="29">
        <f>M47</f>
        <v>-571546</v>
      </c>
    </row>
    <row r="51" spans="1:13" ht="12.95" customHeight="1">
      <c r="B51" s="1"/>
      <c r="C51" s="78"/>
      <c r="D51" s="78"/>
      <c r="E51" s="79"/>
      <c r="F51" s="79"/>
      <c r="G51" s="87"/>
      <c r="H51" s="87"/>
      <c r="I51" s="87"/>
      <c r="J51" s="87"/>
      <c r="K51" s="87"/>
      <c r="L51" s="87"/>
      <c r="M51" s="87"/>
    </row>
    <row r="52" spans="1:13" ht="15" customHeight="1">
      <c r="A52" s="24" t="s">
        <v>104</v>
      </c>
      <c r="B52" s="1"/>
      <c r="C52" s="78"/>
      <c r="D52" s="78"/>
      <c r="E52" s="79"/>
      <c r="F52" s="79"/>
      <c r="G52" s="87"/>
      <c r="H52" s="87"/>
      <c r="I52" s="87"/>
      <c r="J52" s="87"/>
      <c r="K52" s="87"/>
      <c r="L52" s="87"/>
      <c r="M52" s="87"/>
    </row>
    <row r="53" spans="1:13" ht="15" customHeight="1" thickBot="1">
      <c r="A53" s="24"/>
      <c r="B53" s="1" t="s">
        <v>105</v>
      </c>
      <c r="C53" s="78"/>
      <c r="D53" s="78"/>
      <c r="E53" s="79"/>
      <c r="F53" s="79"/>
      <c r="G53" s="38">
        <f>G36+G50</f>
        <v>-1276817</v>
      </c>
      <c r="H53" s="87"/>
      <c r="I53" s="38">
        <f>I36+I50</f>
        <v>13773634</v>
      </c>
      <c r="J53" s="87"/>
      <c r="K53" s="38">
        <f>K36+K50</f>
        <v>410126</v>
      </c>
      <c r="L53" s="87"/>
      <c r="M53" s="38">
        <f>M36+M50</f>
        <v>16041963</v>
      </c>
    </row>
    <row r="54" spans="1:13" ht="15" customHeight="1" thickTop="1"/>
    <row r="55" spans="1:13" ht="20.100000000000001" customHeight="1">
      <c r="A55" s="99" t="s">
        <v>38</v>
      </c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</row>
    <row r="56" spans="1:13" ht="20.100000000000001" customHeight="1">
      <c r="A56" s="100"/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53">
        <v>4</v>
      </c>
    </row>
    <row r="57" spans="1:13" ht="15.95" customHeight="1">
      <c r="A57" s="1" t="s">
        <v>0</v>
      </c>
      <c r="B57" s="66"/>
      <c r="C57" s="66"/>
      <c r="D57" s="66"/>
      <c r="E57" s="67"/>
      <c r="F57" s="68"/>
      <c r="G57" s="69"/>
      <c r="H57" s="69"/>
      <c r="I57" s="69"/>
      <c r="J57" s="69"/>
      <c r="K57" s="69"/>
      <c r="L57" s="69"/>
      <c r="M57" s="69"/>
    </row>
    <row r="58" spans="1:13" ht="15.95" customHeight="1">
      <c r="A58" s="71" t="s">
        <v>106</v>
      </c>
      <c r="B58" s="66"/>
      <c r="C58" s="66"/>
      <c r="D58" s="66"/>
      <c r="E58" s="67"/>
      <c r="F58" s="68"/>
      <c r="G58" s="69"/>
      <c r="H58" s="69"/>
      <c r="I58" s="69"/>
      <c r="J58" s="69"/>
      <c r="K58" s="69"/>
      <c r="L58" s="69"/>
      <c r="M58" s="69"/>
    </row>
    <row r="59" spans="1:13" ht="15.95" customHeight="1">
      <c r="A59" s="72" t="s">
        <v>71</v>
      </c>
      <c r="B59" s="101"/>
      <c r="C59" s="73"/>
      <c r="D59" s="73"/>
      <c r="E59" s="74"/>
      <c r="F59" s="75"/>
      <c r="G59" s="76"/>
      <c r="H59" s="76"/>
      <c r="I59" s="76"/>
      <c r="J59" s="76"/>
      <c r="K59" s="76"/>
      <c r="L59" s="76"/>
      <c r="M59" s="76"/>
    </row>
    <row r="60" spans="1:13" ht="15.95" customHeight="1">
      <c r="A60" s="77"/>
      <c r="B60" s="78"/>
      <c r="C60" s="78"/>
      <c r="D60" s="78"/>
      <c r="E60" s="79"/>
      <c r="F60" s="80"/>
      <c r="G60" s="81"/>
      <c r="H60" s="81"/>
      <c r="I60" s="81"/>
      <c r="J60" s="81"/>
      <c r="K60" s="81"/>
      <c r="L60" s="81"/>
      <c r="M60" s="81"/>
    </row>
    <row r="61" spans="1:13" ht="15.95" customHeight="1">
      <c r="A61" s="66"/>
      <c r="B61" s="66"/>
      <c r="C61" s="66"/>
      <c r="D61" s="66"/>
      <c r="E61" s="67"/>
      <c r="F61" s="68"/>
      <c r="G61" s="69"/>
      <c r="H61" s="69"/>
      <c r="I61" s="69"/>
      <c r="J61" s="69"/>
      <c r="K61" s="69"/>
      <c r="L61" s="69"/>
      <c r="M61" s="69"/>
    </row>
    <row r="62" spans="1:13" ht="15.95" customHeight="1">
      <c r="A62" s="66"/>
      <c r="B62" s="66"/>
      <c r="C62" s="66"/>
      <c r="D62" s="66"/>
      <c r="E62" s="67"/>
      <c r="F62" s="68"/>
      <c r="G62" s="14" t="s">
        <v>3</v>
      </c>
      <c r="H62" s="14"/>
      <c r="I62" s="14"/>
      <c r="J62" s="2"/>
      <c r="K62" s="14" t="s">
        <v>4</v>
      </c>
      <c r="L62" s="14"/>
      <c r="M62" s="14"/>
    </row>
    <row r="63" spans="1:13" ht="15.95" customHeight="1">
      <c r="A63" s="66"/>
      <c r="B63" s="66"/>
      <c r="C63" s="66"/>
      <c r="D63" s="66"/>
      <c r="E63" s="67"/>
      <c r="F63" s="82"/>
      <c r="G63" s="15" t="s">
        <v>5</v>
      </c>
      <c r="H63" s="15"/>
      <c r="I63" s="15"/>
      <c r="J63" s="16"/>
      <c r="K63" s="15" t="s">
        <v>5</v>
      </c>
      <c r="L63" s="15"/>
      <c r="M63" s="15"/>
    </row>
    <row r="64" spans="1:13" ht="15.95" customHeight="1">
      <c r="A64" s="66"/>
      <c r="B64" s="66"/>
      <c r="C64" s="66"/>
      <c r="D64" s="66"/>
      <c r="E64" s="67"/>
      <c r="F64" s="82"/>
      <c r="G64" s="102" t="str">
        <f>G8</f>
        <v>2017</v>
      </c>
      <c r="H64" s="86"/>
      <c r="I64" s="102" t="str">
        <f>I8</f>
        <v>2016</v>
      </c>
      <c r="J64" s="102"/>
      <c r="K64" s="102" t="str">
        <f>K8</f>
        <v>2017</v>
      </c>
      <c r="L64" s="102"/>
      <c r="M64" s="102" t="str">
        <f>M8</f>
        <v>2016</v>
      </c>
    </row>
    <row r="65" spans="1:13" ht="15.95" customHeight="1">
      <c r="A65" s="66"/>
      <c r="B65" s="66"/>
      <c r="C65" s="66"/>
      <c r="D65" s="66"/>
      <c r="E65" s="103" t="str">
        <f>E9</f>
        <v>Note</v>
      </c>
      <c r="F65" s="83"/>
      <c r="G65" s="104" t="str">
        <f>G9</f>
        <v>Baht</v>
      </c>
      <c r="H65" s="105"/>
      <c r="I65" s="106" t="str">
        <f>I9</f>
        <v>Baht</v>
      </c>
      <c r="J65" s="105"/>
      <c r="K65" s="106" t="str">
        <f>K9</f>
        <v>Baht</v>
      </c>
      <c r="L65" s="105"/>
      <c r="M65" s="106" t="str">
        <f>M9</f>
        <v>Baht</v>
      </c>
    </row>
    <row r="66" spans="1:13" ht="15.95" customHeight="1">
      <c r="A66" s="77"/>
      <c r="B66" s="78"/>
      <c r="C66" s="78"/>
      <c r="D66" s="78"/>
      <c r="E66" s="79"/>
      <c r="F66" s="79"/>
      <c r="G66" s="36"/>
      <c r="H66" s="87"/>
      <c r="I66" s="36"/>
      <c r="J66" s="87"/>
      <c r="K66" s="36"/>
      <c r="L66" s="87"/>
      <c r="M66" s="36"/>
    </row>
    <row r="67" spans="1:13" ht="15.95" customHeight="1">
      <c r="A67" s="24" t="s">
        <v>107</v>
      </c>
      <c r="B67" s="24"/>
      <c r="C67" s="25"/>
      <c r="D67" s="25"/>
      <c r="E67" s="107"/>
      <c r="F67" s="107"/>
      <c r="G67" s="108"/>
      <c r="H67" s="109"/>
      <c r="I67" s="108"/>
      <c r="J67" s="109"/>
      <c r="K67" s="108"/>
      <c r="L67" s="109"/>
      <c r="M67" s="108"/>
    </row>
    <row r="68" spans="1:13" ht="15.95" customHeight="1">
      <c r="A68" s="24"/>
      <c r="B68" s="25" t="s">
        <v>108</v>
      </c>
      <c r="C68" s="25"/>
      <c r="D68" s="25"/>
      <c r="E68" s="107"/>
      <c r="F68" s="107"/>
      <c r="G68" s="108">
        <v>-531785</v>
      </c>
      <c r="H68" s="108">
        <v>0</v>
      </c>
      <c r="I68" s="108">
        <v>14320245</v>
      </c>
      <c r="J68" s="108">
        <v>0</v>
      </c>
      <c r="K68" s="108">
        <v>596710</v>
      </c>
      <c r="L68" s="108">
        <v>0</v>
      </c>
      <c r="M68" s="108">
        <v>16613509</v>
      </c>
    </row>
    <row r="69" spans="1:13" ht="15.95" customHeight="1">
      <c r="A69" s="24"/>
      <c r="B69" s="25" t="s">
        <v>67</v>
      </c>
      <c r="C69" s="25"/>
      <c r="D69" s="25"/>
      <c r="E69" s="107"/>
      <c r="F69" s="107"/>
      <c r="G69" s="110">
        <v>-603729</v>
      </c>
      <c r="H69" s="108">
        <v>0</v>
      </c>
      <c r="I69" s="110">
        <v>0</v>
      </c>
      <c r="J69" s="108">
        <v>0</v>
      </c>
      <c r="K69" s="110">
        <v>0</v>
      </c>
      <c r="L69" s="108">
        <v>0</v>
      </c>
      <c r="M69" s="110">
        <v>0</v>
      </c>
    </row>
    <row r="70" spans="1:13" ht="15.95" customHeight="1">
      <c r="A70" s="24"/>
      <c r="B70" s="25"/>
      <c r="C70" s="25"/>
      <c r="D70" s="25"/>
      <c r="E70" s="107"/>
      <c r="F70" s="107"/>
      <c r="G70" s="108"/>
      <c r="H70" s="108"/>
      <c r="I70" s="108"/>
      <c r="J70" s="108"/>
      <c r="K70" s="108"/>
      <c r="L70" s="108"/>
      <c r="M70" s="108"/>
    </row>
    <row r="71" spans="1:13" ht="15.95" customHeight="1" thickBot="1">
      <c r="A71" s="24"/>
      <c r="B71" s="1"/>
      <c r="C71" s="107"/>
      <c r="D71" s="107"/>
      <c r="E71" s="107"/>
      <c r="F71" s="107"/>
      <c r="G71" s="111">
        <f>SUM(G68:G70)</f>
        <v>-1135514</v>
      </c>
      <c r="H71" s="109"/>
      <c r="I71" s="111">
        <f>SUM(I68:I70)</f>
        <v>14320245</v>
      </c>
      <c r="J71" s="109"/>
      <c r="K71" s="111">
        <f>SUM(K68:K70)</f>
        <v>596710</v>
      </c>
      <c r="L71" s="109"/>
      <c r="M71" s="111">
        <f>SUM(M68:M70)</f>
        <v>16613509</v>
      </c>
    </row>
    <row r="72" spans="1:13" ht="15.95" customHeight="1" thickTop="1">
      <c r="A72" s="112"/>
      <c r="B72" s="112"/>
      <c r="C72" s="113"/>
      <c r="D72" s="114"/>
      <c r="E72" s="114"/>
      <c r="F72" s="114"/>
      <c r="G72" s="115"/>
      <c r="H72" s="116"/>
      <c r="I72" s="115"/>
      <c r="J72" s="116"/>
      <c r="K72" s="115"/>
      <c r="L72" s="116"/>
      <c r="M72" s="115"/>
    </row>
    <row r="73" spans="1:13" ht="15.95" customHeight="1">
      <c r="A73" s="24" t="s">
        <v>104</v>
      </c>
      <c r="B73" s="25"/>
      <c r="C73" s="25"/>
      <c r="D73" s="25"/>
      <c r="E73" s="114"/>
      <c r="F73" s="114"/>
      <c r="G73" s="115"/>
      <c r="H73" s="116"/>
      <c r="I73" s="115"/>
      <c r="J73" s="116"/>
      <c r="K73" s="115"/>
      <c r="L73" s="116"/>
      <c r="M73" s="115"/>
    </row>
    <row r="74" spans="1:13" ht="15.95" customHeight="1">
      <c r="A74" s="24" t="s">
        <v>109</v>
      </c>
      <c r="B74" s="25"/>
      <c r="C74" s="25"/>
      <c r="D74" s="25"/>
      <c r="E74" s="114"/>
      <c r="F74" s="114"/>
      <c r="G74" s="115"/>
      <c r="H74" s="116"/>
      <c r="I74" s="115"/>
      <c r="J74" s="116"/>
      <c r="K74" s="115"/>
      <c r="L74" s="116"/>
      <c r="M74" s="115"/>
    </row>
    <row r="75" spans="1:13" ht="15.95" customHeight="1">
      <c r="A75" s="25"/>
      <c r="B75" s="25" t="s">
        <v>108</v>
      </c>
      <c r="C75" s="25"/>
      <c r="D75" s="25"/>
      <c r="E75" s="114"/>
      <c r="F75" s="114"/>
      <c r="G75" s="108">
        <v>-673088</v>
      </c>
      <c r="H75" s="108">
        <v>0</v>
      </c>
      <c r="I75" s="108">
        <v>13773634</v>
      </c>
      <c r="J75" s="108">
        <v>0</v>
      </c>
      <c r="K75" s="108">
        <v>410126</v>
      </c>
      <c r="L75" s="108">
        <v>0</v>
      </c>
      <c r="M75" s="108">
        <v>16041963</v>
      </c>
    </row>
    <row r="76" spans="1:13" ht="15.95" customHeight="1">
      <c r="A76" s="25"/>
      <c r="B76" s="25" t="s">
        <v>67</v>
      </c>
      <c r="C76" s="25"/>
      <c r="D76" s="25"/>
      <c r="E76" s="114"/>
      <c r="F76" s="114"/>
      <c r="G76" s="110">
        <v>-603729</v>
      </c>
      <c r="H76" s="108">
        <v>0</v>
      </c>
      <c r="I76" s="110">
        <v>0</v>
      </c>
      <c r="J76" s="108">
        <v>0</v>
      </c>
      <c r="K76" s="110">
        <v>0</v>
      </c>
      <c r="L76" s="108">
        <v>0</v>
      </c>
      <c r="M76" s="110">
        <v>0</v>
      </c>
    </row>
    <row r="77" spans="1:13" ht="15.95" customHeight="1">
      <c r="A77" s="112"/>
      <c r="B77" s="112"/>
      <c r="C77" s="107"/>
      <c r="D77" s="107"/>
      <c r="E77" s="107"/>
      <c r="F77" s="107"/>
      <c r="G77" s="108"/>
      <c r="H77" s="109"/>
      <c r="I77" s="108"/>
      <c r="J77" s="109"/>
      <c r="K77" s="108"/>
      <c r="L77" s="109"/>
      <c r="M77" s="108"/>
    </row>
    <row r="78" spans="1:13" ht="15.95" customHeight="1" thickBot="1">
      <c r="A78" s="24"/>
      <c r="B78" s="112"/>
      <c r="C78" s="113"/>
      <c r="D78" s="114"/>
      <c r="E78" s="114"/>
      <c r="F78" s="114"/>
      <c r="G78" s="111">
        <f>SUM(G75:G76)</f>
        <v>-1276817</v>
      </c>
      <c r="H78" s="116"/>
      <c r="I78" s="111">
        <f>SUM(I75:I76)</f>
        <v>13773634</v>
      </c>
      <c r="J78" s="116"/>
      <c r="K78" s="111">
        <f>SUM(K75:K76)</f>
        <v>410126</v>
      </c>
      <c r="L78" s="116"/>
      <c r="M78" s="111">
        <f>SUM(M75:M76)</f>
        <v>16041963</v>
      </c>
    </row>
    <row r="79" spans="1:13" ht="15.95" customHeight="1" thickTop="1">
      <c r="A79" s="112"/>
      <c r="B79" s="112"/>
      <c r="C79" s="113"/>
      <c r="D79" s="114"/>
      <c r="E79" s="114"/>
      <c r="F79" s="114"/>
      <c r="G79" s="115"/>
      <c r="H79" s="116"/>
      <c r="I79" s="115"/>
      <c r="J79" s="116"/>
      <c r="K79" s="115"/>
      <c r="L79" s="116"/>
      <c r="M79" s="115"/>
    </row>
    <row r="80" spans="1:13" ht="15.95" customHeight="1">
      <c r="A80" s="117" t="s">
        <v>110</v>
      </c>
      <c r="B80" s="112"/>
      <c r="C80" s="112"/>
      <c r="D80" s="107"/>
      <c r="E80" s="107">
        <v>16</v>
      </c>
      <c r="F80" s="107"/>
      <c r="G80" s="115"/>
      <c r="H80" s="118"/>
      <c r="I80" s="115"/>
      <c r="J80" s="118"/>
      <c r="K80" s="115"/>
      <c r="L80" s="118"/>
      <c r="M80" s="115"/>
    </row>
    <row r="81" spans="1:13" ht="15.95" customHeight="1">
      <c r="A81" s="112"/>
      <c r="B81" s="46" t="s">
        <v>66</v>
      </c>
      <c r="C81" s="112"/>
      <c r="D81" s="107"/>
      <c r="E81" s="107"/>
      <c r="F81" s="107"/>
      <c r="G81" s="108"/>
      <c r="H81" s="112"/>
      <c r="I81" s="108"/>
      <c r="J81" s="112"/>
      <c r="K81" s="108"/>
      <c r="L81" s="109"/>
      <c r="M81" s="108"/>
    </row>
    <row r="82" spans="1:13" ht="15.95" customHeight="1" thickBot="1">
      <c r="A82" s="112"/>
      <c r="B82" s="119" t="s">
        <v>111</v>
      </c>
      <c r="C82" s="107"/>
      <c r="D82" s="112"/>
      <c r="E82" s="112"/>
      <c r="F82" s="112"/>
      <c r="G82" s="120">
        <v>-6.9999999999999999E-4</v>
      </c>
      <c r="H82" s="121">
        <v>0</v>
      </c>
      <c r="I82" s="120">
        <v>1.7899999999999999E-2</v>
      </c>
      <c r="J82" s="121">
        <v>0</v>
      </c>
      <c r="K82" s="120">
        <v>6.9999999999999999E-4</v>
      </c>
      <c r="L82" s="121">
        <v>0</v>
      </c>
      <c r="M82" s="120">
        <v>2.0799999999999999E-2</v>
      </c>
    </row>
    <row r="83" spans="1:13" ht="15.95" customHeight="1" thickTop="1">
      <c r="A83" s="119"/>
      <c r="B83" s="112"/>
      <c r="C83" s="107"/>
      <c r="D83" s="112"/>
      <c r="E83" s="112"/>
      <c r="F83" s="112"/>
      <c r="G83" s="121"/>
      <c r="H83" s="122"/>
      <c r="I83" s="121"/>
      <c r="J83" s="122"/>
      <c r="K83" s="121"/>
      <c r="L83" s="122"/>
      <c r="M83" s="121"/>
    </row>
    <row r="84" spans="1:13" ht="15.95" customHeight="1" thickBot="1">
      <c r="A84" s="112"/>
      <c r="B84" s="119" t="s">
        <v>112</v>
      </c>
      <c r="C84" s="113"/>
      <c r="D84" s="114"/>
      <c r="E84" s="114"/>
      <c r="F84" s="114"/>
      <c r="G84" s="120">
        <v>-6.9999999999999999E-4</v>
      </c>
      <c r="H84" s="122"/>
      <c r="I84" s="120">
        <v>1.7299999999999999E-2</v>
      </c>
      <c r="J84" s="122"/>
      <c r="K84" s="120">
        <v>6.9999999999999999E-4</v>
      </c>
      <c r="L84" s="122"/>
      <c r="M84" s="120">
        <v>2.01E-2</v>
      </c>
    </row>
    <row r="85" spans="1:13" ht="15.95" customHeight="1" thickTop="1">
      <c r="A85" s="112"/>
      <c r="B85" s="119"/>
      <c r="C85" s="113"/>
      <c r="D85" s="114"/>
      <c r="E85" s="114"/>
      <c r="F85" s="114"/>
      <c r="G85" s="121"/>
      <c r="H85" s="122"/>
      <c r="I85" s="121"/>
      <c r="J85" s="122"/>
      <c r="K85" s="121"/>
      <c r="L85" s="122"/>
      <c r="M85" s="121"/>
    </row>
    <row r="86" spans="1:13" ht="15.95" customHeight="1">
      <c r="A86" s="112"/>
      <c r="B86" s="119"/>
      <c r="C86" s="113"/>
      <c r="D86" s="114"/>
      <c r="E86" s="114"/>
      <c r="F86" s="114"/>
      <c r="G86" s="121"/>
      <c r="H86" s="122"/>
      <c r="I86" s="121"/>
      <c r="J86" s="122"/>
      <c r="K86" s="121"/>
      <c r="L86" s="122"/>
      <c r="M86" s="121"/>
    </row>
    <row r="87" spans="1:13" ht="15.95" customHeight="1">
      <c r="A87" s="112"/>
      <c r="B87" s="119"/>
      <c r="C87" s="113"/>
      <c r="D87" s="114"/>
      <c r="E87" s="114"/>
      <c r="F87" s="114"/>
      <c r="G87" s="121"/>
      <c r="H87" s="122"/>
      <c r="I87" s="121"/>
      <c r="J87" s="122"/>
      <c r="K87" s="121"/>
      <c r="L87" s="122"/>
      <c r="M87" s="121"/>
    </row>
    <row r="88" spans="1:13" ht="15.95" customHeight="1">
      <c r="A88" s="112"/>
      <c r="B88" s="119"/>
      <c r="C88" s="113"/>
      <c r="D88" s="114"/>
      <c r="E88" s="114"/>
      <c r="F88" s="114"/>
      <c r="G88" s="121"/>
      <c r="H88" s="122"/>
      <c r="I88" s="121"/>
      <c r="J88" s="122"/>
      <c r="K88" s="121"/>
      <c r="L88" s="122"/>
      <c r="M88" s="121"/>
    </row>
    <row r="89" spans="1:13" ht="15.95" customHeight="1">
      <c r="A89" s="112"/>
      <c r="B89" s="119"/>
      <c r="C89" s="113"/>
      <c r="D89" s="114"/>
      <c r="E89" s="114"/>
      <c r="F89" s="114"/>
      <c r="G89" s="121"/>
      <c r="H89" s="122"/>
      <c r="I89" s="121"/>
      <c r="J89" s="122"/>
      <c r="K89" s="121"/>
      <c r="L89" s="122"/>
      <c r="M89" s="121"/>
    </row>
    <row r="90" spans="1:13" ht="15.95" customHeight="1">
      <c r="A90" s="112"/>
      <c r="B90" s="119"/>
      <c r="C90" s="113"/>
      <c r="D90" s="114"/>
      <c r="E90" s="114"/>
      <c r="F90" s="114"/>
      <c r="G90" s="121"/>
      <c r="H90" s="122"/>
      <c r="I90" s="121"/>
      <c r="J90" s="122"/>
      <c r="K90" s="121"/>
      <c r="L90" s="122"/>
      <c r="M90" s="121"/>
    </row>
    <row r="91" spans="1:13" ht="15.95" customHeight="1">
      <c r="A91" s="112"/>
      <c r="B91" s="119"/>
      <c r="C91" s="113"/>
      <c r="D91" s="114"/>
      <c r="E91" s="114"/>
      <c r="F91" s="114"/>
      <c r="G91" s="121"/>
      <c r="H91" s="122"/>
      <c r="I91" s="121"/>
      <c r="J91" s="122"/>
      <c r="K91" s="121"/>
      <c r="L91" s="122"/>
      <c r="M91" s="121"/>
    </row>
    <row r="92" spans="1:13" ht="15.95" customHeight="1">
      <c r="A92" s="112"/>
      <c r="B92" s="119"/>
      <c r="C92" s="113"/>
      <c r="D92" s="114"/>
      <c r="E92" s="114"/>
      <c r="F92" s="114"/>
      <c r="G92" s="121"/>
      <c r="H92" s="122"/>
      <c r="I92" s="121"/>
      <c r="J92" s="122"/>
      <c r="K92" s="121"/>
      <c r="L92" s="122"/>
      <c r="M92" s="121"/>
    </row>
    <row r="93" spans="1:13" ht="15.95" customHeight="1">
      <c r="A93" s="112"/>
      <c r="B93" s="119"/>
      <c r="C93" s="113"/>
      <c r="D93" s="114"/>
      <c r="E93" s="114"/>
      <c r="F93" s="114"/>
      <c r="G93" s="121"/>
      <c r="H93" s="122"/>
      <c r="I93" s="121"/>
      <c r="J93" s="122"/>
      <c r="K93" s="121"/>
      <c r="L93" s="122"/>
      <c r="M93" s="121"/>
    </row>
    <row r="94" spans="1:13" ht="15.95" customHeight="1">
      <c r="A94" s="112"/>
      <c r="B94" s="119"/>
      <c r="C94" s="113"/>
      <c r="D94" s="114"/>
      <c r="E94" s="114"/>
      <c r="F94" s="114"/>
      <c r="G94" s="121"/>
      <c r="H94" s="122"/>
      <c r="I94" s="121"/>
      <c r="J94" s="122"/>
      <c r="K94" s="121"/>
      <c r="L94" s="122"/>
      <c r="M94" s="121"/>
    </row>
    <row r="95" spans="1:13" ht="15.95" customHeight="1">
      <c r="A95" s="112"/>
      <c r="B95" s="119"/>
      <c r="C95" s="113"/>
      <c r="D95" s="114"/>
      <c r="E95" s="114"/>
      <c r="F95" s="114"/>
      <c r="G95" s="121"/>
      <c r="H95" s="122"/>
      <c r="I95" s="121"/>
      <c r="J95" s="122"/>
      <c r="K95" s="121"/>
      <c r="L95" s="122"/>
      <c r="M95" s="121"/>
    </row>
    <row r="96" spans="1:13" ht="15.95" customHeight="1">
      <c r="A96" s="112"/>
      <c r="B96" s="119"/>
      <c r="C96" s="113"/>
      <c r="D96" s="114"/>
      <c r="E96" s="114"/>
      <c r="F96" s="114"/>
      <c r="G96" s="121"/>
      <c r="H96" s="122"/>
      <c r="I96" s="121"/>
      <c r="J96" s="122"/>
      <c r="K96" s="121"/>
      <c r="L96" s="122"/>
      <c r="M96" s="121"/>
    </row>
    <row r="97" spans="1:13" ht="15.95" customHeight="1">
      <c r="A97" s="112"/>
      <c r="B97" s="119"/>
      <c r="C97" s="113"/>
      <c r="D97" s="114"/>
      <c r="E97" s="114"/>
      <c r="F97" s="114"/>
      <c r="G97" s="121"/>
      <c r="H97" s="122"/>
      <c r="I97" s="121"/>
      <c r="J97" s="122"/>
      <c r="K97" s="121"/>
      <c r="L97" s="122"/>
      <c r="M97" s="121"/>
    </row>
    <row r="98" spans="1:13" ht="15.95" customHeight="1">
      <c r="A98" s="112"/>
      <c r="B98" s="119"/>
      <c r="C98" s="113"/>
      <c r="D98" s="114"/>
      <c r="E98" s="114"/>
      <c r="F98" s="114"/>
      <c r="G98" s="121"/>
      <c r="H98" s="122"/>
      <c r="I98" s="121"/>
      <c r="J98" s="122"/>
      <c r="K98" s="121"/>
      <c r="L98" s="122"/>
      <c r="M98" s="121"/>
    </row>
    <row r="99" spans="1:13" ht="15.95" customHeight="1">
      <c r="A99" s="112"/>
      <c r="B99" s="119"/>
      <c r="C99" s="113"/>
      <c r="D99" s="114"/>
      <c r="E99" s="114"/>
      <c r="F99" s="114"/>
      <c r="G99" s="121"/>
      <c r="H99" s="122"/>
      <c r="I99" s="121"/>
      <c r="J99" s="122"/>
      <c r="K99" s="121"/>
      <c r="L99" s="122"/>
      <c r="M99" s="121"/>
    </row>
    <row r="100" spans="1:13" ht="15.95" customHeight="1">
      <c r="A100" s="112"/>
      <c r="B100" s="119"/>
      <c r="C100" s="113"/>
      <c r="D100" s="114"/>
      <c r="E100" s="114"/>
      <c r="F100" s="114"/>
      <c r="G100" s="121"/>
      <c r="H100" s="122"/>
      <c r="I100" s="121"/>
      <c r="J100" s="122"/>
      <c r="K100" s="121"/>
      <c r="L100" s="122"/>
      <c r="M100" s="121"/>
    </row>
    <row r="101" spans="1:13" ht="15.95" customHeight="1">
      <c r="A101" s="112"/>
      <c r="B101" s="119"/>
      <c r="C101" s="113"/>
      <c r="D101" s="114"/>
      <c r="E101" s="114"/>
      <c r="F101" s="114"/>
      <c r="G101" s="121"/>
      <c r="H101" s="122"/>
      <c r="I101" s="121"/>
      <c r="J101" s="122"/>
      <c r="K101" s="121"/>
      <c r="L101" s="122"/>
      <c r="M101" s="121"/>
    </row>
    <row r="102" spans="1:13" ht="15.95" customHeight="1">
      <c r="A102" s="112"/>
      <c r="B102" s="119"/>
      <c r="C102" s="113"/>
      <c r="D102" s="114"/>
      <c r="E102" s="114"/>
      <c r="F102" s="114"/>
      <c r="G102" s="121"/>
      <c r="H102" s="122"/>
      <c r="I102" s="121"/>
      <c r="J102" s="122"/>
      <c r="K102" s="121"/>
      <c r="L102" s="122"/>
      <c r="M102" s="121"/>
    </row>
    <row r="103" spans="1:13" ht="15.95" customHeight="1">
      <c r="A103" s="112"/>
      <c r="B103" s="119"/>
      <c r="C103" s="113"/>
      <c r="D103" s="114"/>
      <c r="E103" s="114"/>
      <c r="F103" s="114"/>
      <c r="G103" s="121"/>
      <c r="H103" s="122"/>
      <c r="I103" s="121"/>
      <c r="J103" s="122"/>
      <c r="K103" s="121"/>
      <c r="L103" s="122"/>
      <c r="M103" s="121"/>
    </row>
    <row r="104" spans="1:13" ht="15.95" customHeight="1">
      <c r="A104" s="112"/>
      <c r="B104" s="119"/>
      <c r="C104" s="113"/>
      <c r="D104" s="114"/>
      <c r="E104" s="114"/>
      <c r="F104" s="114"/>
      <c r="G104" s="121"/>
      <c r="H104" s="122"/>
      <c r="I104" s="121"/>
      <c r="J104" s="122"/>
      <c r="K104" s="121"/>
      <c r="L104" s="122"/>
      <c r="M104" s="121"/>
    </row>
    <row r="105" spans="1:13" ht="15.95" customHeight="1">
      <c r="A105" s="112"/>
      <c r="B105" s="119"/>
      <c r="C105" s="113"/>
      <c r="D105" s="114"/>
      <c r="E105" s="114"/>
      <c r="F105" s="114"/>
      <c r="G105" s="121"/>
      <c r="H105" s="122"/>
      <c r="I105" s="121"/>
      <c r="J105" s="122"/>
      <c r="K105" s="121"/>
      <c r="L105" s="122"/>
      <c r="M105" s="121"/>
    </row>
    <row r="106" spans="1:13" ht="7.5" customHeight="1">
      <c r="B106" s="96"/>
      <c r="C106" s="78"/>
      <c r="D106" s="78"/>
      <c r="F106" s="79"/>
      <c r="G106" s="93"/>
      <c r="H106" s="94"/>
      <c r="I106" s="93"/>
      <c r="J106" s="94"/>
      <c r="K106" s="93"/>
      <c r="L106" s="95"/>
      <c r="M106" s="93"/>
    </row>
    <row r="107" spans="1:13" ht="21.95" customHeight="1">
      <c r="A107" s="123" t="str">
        <f>A55</f>
        <v>The accompanying notes form part of this interim financial information.</v>
      </c>
      <c r="B107" s="124"/>
      <c r="C107" s="124"/>
      <c r="D107" s="124"/>
      <c r="E107" s="124"/>
      <c r="F107" s="124"/>
      <c r="G107" s="124"/>
      <c r="H107" s="124"/>
      <c r="I107" s="124"/>
      <c r="J107" s="124"/>
      <c r="K107" s="124"/>
      <c r="L107" s="124"/>
      <c r="M107" s="124"/>
    </row>
    <row r="108" spans="1:13" ht="15.95" customHeight="1">
      <c r="M108" s="98">
        <v>5</v>
      </c>
    </row>
  </sheetData>
  <mergeCells count="10">
    <mergeCell ref="G63:I63"/>
    <mergeCell ref="K63:M63"/>
    <mergeCell ref="A107:M107"/>
    <mergeCell ref="G6:I6"/>
    <mergeCell ref="K6:M6"/>
    <mergeCell ref="G7:I7"/>
    <mergeCell ref="K7:M7"/>
    <mergeCell ref="A55:M55"/>
    <mergeCell ref="G62:I62"/>
    <mergeCell ref="K62:M6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workbookViewId="0">
      <selection sqref="A1:XFD1048576"/>
    </sheetView>
  </sheetViews>
  <sheetFormatPr defaultColWidth="9.125" defaultRowHeight="11.65"/>
  <cols>
    <col min="1" max="1" width="1.4375" style="26" customWidth="1"/>
    <col min="2" max="2" width="1.5625" style="26" customWidth="1"/>
    <col min="3" max="3" width="1.875" style="26" customWidth="1"/>
    <col min="4" max="4" width="24.875" style="26" customWidth="1"/>
    <col min="5" max="5" width="6.6875" style="26" customWidth="1"/>
    <col min="6" max="6" width="0.6875" style="26" customWidth="1"/>
    <col min="7" max="7" width="14.4375" style="98" customWidth="1"/>
    <col min="8" max="8" width="0.6875" style="98" customWidth="1"/>
    <col min="9" max="9" width="14.4375" style="98" customWidth="1"/>
    <col min="10" max="10" width="0.6875" style="98" customWidth="1"/>
    <col min="11" max="11" width="12" style="98" bestFit="1" customWidth="1"/>
    <col min="12" max="12" width="0.6875" style="98" customWidth="1"/>
    <col min="13" max="13" width="12" style="98" bestFit="1" customWidth="1"/>
    <col min="14" max="16384" width="9.125" style="4"/>
  </cols>
  <sheetData>
    <row r="1" spans="1:14" ht="14.45" customHeight="1">
      <c r="A1" s="1" t="s">
        <v>0</v>
      </c>
      <c r="B1" s="66"/>
      <c r="C1" s="66"/>
      <c r="D1" s="66"/>
      <c r="E1" s="67"/>
      <c r="F1" s="68"/>
      <c r="G1" s="69"/>
      <c r="H1" s="69"/>
      <c r="I1" s="69"/>
      <c r="J1" s="69"/>
      <c r="K1" s="69"/>
      <c r="L1" s="69"/>
      <c r="M1" s="69"/>
    </row>
    <row r="2" spans="1:14" ht="14.45" customHeight="1">
      <c r="A2" s="71" t="s">
        <v>70</v>
      </c>
      <c r="B2" s="66"/>
      <c r="C2" s="66"/>
      <c r="D2" s="66"/>
      <c r="E2" s="67"/>
      <c r="F2" s="68"/>
      <c r="G2" s="69"/>
      <c r="H2" s="69"/>
      <c r="I2" s="69"/>
      <c r="J2" s="69"/>
      <c r="K2" s="69"/>
      <c r="L2" s="69"/>
      <c r="M2" s="69"/>
    </row>
    <row r="3" spans="1:14" ht="14.45" customHeight="1">
      <c r="A3" s="72" t="s">
        <v>113</v>
      </c>
      <c r="B3" s="73"/>
      <c r="C3" s="73"/>
      <c r="D3" s="73"/>
      <c r="E3" s="74"/>
      <c r="F3" s="75"/>
      <c r="G3" s="76"/>
      <c r="H3" s="76"/>
      <c r="I3" s="76"/>
      <c r="J3" s="76"/>
      <c r="K3" s="76"/>
      <c r="L3" s="76"/>
      <c r="M3" s="76"/>
    </row>
    <row r="4" spans="1:14" ht="12.95" customHeight="1">
      <c r="A4" s="77"/>
      <c r="B4" s="78"/>
      <c r="C4" s="78"/>
      <c r="D4" s="78"/>
      <c r="E4" s="79"/>
      <c r="F4" s="80"/>
      <c r="G4" s="81"/>
      <c r="H4" s="81"/>
      <c r="I4" s="81"/>
      <c r="J4" s="81"/>
      <c r="K4" s="81"/>
      <c r="L4" s="81"/>
      <c r="M4" s="81"/>
    </row>
    <row r="5" spans="1:14" ht="12.95" customHeight="1">
      <c r="A5" s="66"/>
      <c r="B5" s="66"/>
      <c r="C5" s="66"/>
      <c r="D5" s="66"/>
      <c r="E5" s="67"/>
      <c r="F5" s="68"/>
      <c r="G5" s="69"/>
      <c r="H5" s="69"/>
      <c r="I5" s="69"/>
      <c r="J5" s="69"/>
      <c r="K5" s="69"/>
      <c r="L5" s="69"/>
      <c r="M5" s="69"/>
    </row>
    <row r="6" spans="1:14" ht="14.45" customHeight="1">
      <c r="A6" s="66"/>
      <c r="B6" s="66"/>
      <c r="C6" s="66"/>
      <c r="D6" s="66"/>
      <c r="E6" s="67"/>
      <c r="F6" s="68"/>
      <c r="G6" s="14" t="s">
        <v>3</v>
      </c>
      <c r="H6" s="14"/>
      <c r="I6" s="14"/>
      <c r="J6" s="2"/>
      <c r="K6" s="14" t="s">
        <v>4</v>
      </c>
      <c r="L6" s="14"/>
      <c r="M6" s="14"/>
    </row>
    <row r="7" spans="1:14" ht="14.45" customHeight="1">
      <c r="A7" s="66"/>
      <c r="B7" s="66"/>
      <c r="C7" s="66"/>
      <c r="D7" s="66"/>
      <c r="E7" s="67"/>
      <c r="F7" s="82"/>
      <c r="G7" s="15" t="s">
        <v>5</v>
      </c>
      <c r="H7" s="15"/>
      <c r="I7" s="15"/>
      <c r="J7" s="16"/>
      <c r="K7" s="15" t="s">
        <v>5</v>
      </c>
      <c r="L7" s="15"/>
      <c r="M7" s="15"/>
    </row>
    <row r="8" spans="1:14" ht="14.45" customHeight="1">
      <c r="A8" s="66"/>
      <c r="B8" s="66"/>
      <c r="C8" s="66"/>
      <c r="D8" s="66"/>
      <c r="E8" s="67"/>
      <c r="F8" s="82"/>
      <c r="G8" s="19" t="s">
        <v>11</v>
      </c>
      <c r="H8" s="20"/>
      <c r="I8" s="19" t="s">
        <v>12</v>
      </c>
      <c r="J8" s="20"/>
      <c r="K8" s="19" t="s">
        <v>11</v>
      </c>
      <c r="L8" s="20"/>
      <c r="M8" s="19" t="s">
        <v>12</v>
      </c>
      <c r="N8" s="4" t="s">
        <v>114</v>
      </c>
    </row>
    <row r="9" spans="1:14" ht="14.45" customHeight="1">
      <c r="A9" s="66"/>
      <c r="B9" s="66"/>
      <c r="C9" s="66"/>
      <c r="D9" s="66"/>
      <c r="E9" s="8" t="s">
        <v>72</v>
      </c>
      <c r="F9" s="83"/>
      <c r="G9" s="84" t="s">
        <v>14</v>
      </c>
      <c r="H9" s="85"/>
      <c r="I9" s="84" t="s">
        <v>14</v>
      </c>
      <c r="J9" s="85"/>
      <c r="K9" s="84" t="s">
        <v>14</v>
      </c>
      <c r="L9" s="85"/>
      <c r="M9" s="84" t="s">
        <v>14</v>
      </c>
    </row>
    <row r="10" spans="1:14" ht="5.0999999999999996" customHeight="1">
      <c r="A10" s="77"/>
      <c r="B10" s="78"/>
      <c r="C10" s="78"/>
      <c r="D10" s="78"/>
      <c r="E10" s="79"/>
      <c r="F10" s="79"/>
      <c r="G10" s="86"/>
      <c r="H10" s="86"/>
      <c r="I10" s="86"/>
      <c r="J10" s="86"/>
      <c r="K10" s="86"/>
      <c r="L10" s="86"/>
      <c r="M10" s="86"/>
    </row>
    <row r="11" spans="1:14" ht="14.45" customHeight="1">
      <c r="A11" s="78" t="s">
        <v>73</v>
      </c>
      <c r="B11" s="78"/>
      <c r="C11" s="78"/>
      <c r="D11" s="78"/>
      <c r="E11" s="79"/>
      <c r="F11" s="79"/>
      <c r="G11" s="87">
        <v>112820478</v>
      </c>
      <c r="H11" s="87">
        <v>0</v>
      </c>
      <c r="I11" s="87">
        <v>149951683</v>
      </c>
      <c r="J11" s="87">
        <v>0</v>
      </c>
      <c r="K11" s="87">
        <v>77351898</v>
      </c>
      <c r="L11" s="87">
        <v>0</v>
      </c>
      <c r="M11" s="87">
        <v>68412293</v>
      </c>
    </row>
    <row r="12" spans="1:14" ht="14.45" customHeight="1">
      <c r="A12" s="78" t="s">
        <v>74</v>
      </c>
      <c r="B12" s="78"/>
      <c r="C12" s="78"/>
      <c r="D12" s="78"/>
      <c r="E12" s="79"/>
      <c r="F12" s="79"/>
      <c r="G12" s="87">
        <v>77989533</v>
      </c>
      <c r="H12" s="87">
        <v>0</v>
      </c>
      <c r="I12" s="87">
        <v>122977260</v>
      </c>
      <c r="J12" s="87">
        <v>0</v>
      </c>
      <c r="K12" s="87">
        <v>99009753</v>
      </c>
      <c r="L12" s="87">
        <v>0</v>
      </c>
      <c r="M12" s="87">
        <v>169831875</v>
      </c>
    </row>
    <row r="13" spans="1:14" ht="14.45" customHeight="1">
      <c r="A13" s="78" t="s">
        <v>75</v>
      </c>
      <c r="B13" s="78"/>
      <c r="C13" s="78"/>
      <c r="D13" s="78"/>
      <c r="E13" s="79"/>
      <c r="F13" s="79"/>
      <c r="G13" s="87">
        <v>1416729</v>
      </c>
      <c r="H13" s="87">
        <v>0</v>
      </c>
      <c r="I13" s="87">
        <v>827996</v>
      </c>
      <c r="J13" s="87">
        <v>0</v>
      </c>
      <c r="K13" s="87">
        <v>1426729</v>
      </c>
      <c r="L13" s="87">
        <v>0</v>
      </c>
      <c r="M13" s="87">
        <v>827995</v>
      </c>
    </row>
    <row r="14" spans="1:14" ht="14.45" customHeight="1">
      <c r="A14" s="78" t="s">
        <v>76</v>
      </c>
      <c r="B14" s="78"/>
      <c r="C14" s="78"/>
      <c r="D14" s="78"/>
      <c r="E14" s="79"/>
      <c r="F14" s="79"/>
      <c r="G14" s="88">
        <v>145794</v>
      </c>
      <c r="H14" s="87">
        <v>0</v>
      </c>
      <c r="I14" s="88">
        <v>7316</v>
      </c>
      <c r="J14" s="87">
        <v>0</v>
      </c>
      <c r="K14" s="88">
        <v>145794</v>
      </c>
      <c r="L14" s="87">
        <v>0</v>
      </c>
      <c r="M14" s="88">
        <v>7316</v>
      </c>
    </row>
    <row r="15" spans="1:14" ht="5.0999999999999996" customHeight="1">
      <c r="A15" s="48"/>
      <c r="B15" s="78"/>
      <c r="C15" s="78"/>
      <c r="D15" s="78"/>
      <c r="E15" s="79"/>
      <c r="F15" s="79"/>
      <c r="G15" s="87"/>
      <c r="H15" s="87"/>
      <c r="I15" s="87"/>
      <c r="J15" s="87"/>
      <c r="K15" s="87"/>
      <c r="L15" s="87"/>
      <c r="M15" s="87"/>
    </row>
    <row r="16" spans="1:14" ht="14.45" customHeight="1">
      <c r="A16" s="77" t="s">
        <v>77</v>
      </c>
      <c r="B16" s="78"/>
      <c r="C16" s="78"/>
      <c r="D16" s="78"/>
      <c r="E16" s="79">
        <v>4</v>
      </c>
      <c r="F16" s="79"/>
      <c r="G16" s="88">
        <f>SUM(G11:G15)</f>
        <v>192372534</v>
      </c>
      <c r="H16" s="87">
        <v>0</v>
      </c>
      <c r="I16" s="88">
        <f>SUM(I11:I15)</f>
        <v>273764255</v>
      </c>
      <c r="J16" s="87">
        <v>0</v>
      </c>
      <c r="K16" s="88">
        <f>SUM(K11:K15)</f>
        <v>177934174</v>
      </c>
      <c r="L16" s="87">
        <v>0</v>
      </c>
      <c r="M16" s="88">
        <f>SUM(M11:M15)</f>
        <v>239079479</v>
      </c>
    </row>
    <row r="17" spans="1:21" ht="6" customHeight="1">
      <c r="A17" s="78"/>
      <c r="B17" s="78"/>
      <c r="C17" s="78"/>
      <c r="D17" s="78"/>
      <c r="E17" s="79"/>
      <c r="F17" s="79"/>
      <c r="G17" s="87"/>
      <c r="H17" s="87"/>
      <c r="I17" s="87"/>
      <c r="J17" s="87"/>
      <c r="K17" s="87"/>
      <c r="L17" s="87"/>
      <c r="M17" s="87"/>
    </row>
    <row r="18" spans="1:21" ht="14.45" customHeight="1">
      <c r="A18" s="78" t="s">
        <v>78</v>
      </c>
      <c r="B18" s="78"/>
      <c r="C18" s="78"/>
      <c r="D18" s="78"/>
      <c r="E18" s="79"/>
      <c r="F18" s="79"/>
      <c r="G18" s="36">
        <v>-89124189</v>
      </c>
      <c r="H18" s="36">
        <v>0</v>
      </c>
      <c r="I18" s="36">
        <v>-102552208</v>
      </c>
      <c r="J18" s="36">
        <v>0</v>
      </c>
      <c r="K18" s="36">
        <v>-71624538</v>
      </c>
      <c r="L18" s="36">
        <v>0</v>
      </c>
      <c r="M18" s="36">
        <v>-41907637</v>
      </c>
    </row>
    <row r="19" spans="1:21" ht="14.45" customHeight="1">
      <c r="A19" s="78" t="s">
        <v>79</v>
      </c>
      <c r="B19" s="78"/>
      <c r="C19" s="78"/>
      <c r="D19" s="78"/>
      <c r="E19" s="79"/>
      <c r="F19" s="79"/>
      <c r="G19" s="36">
        <v>-56187679</v>
      </c>
      <c r="H19" s="36">
        <v>0</v>
      </c>
      <c r="I19" s="36">
        <v>-81034799</v>
      </c>
      <c r="J19" s="36">
        <v>0</v>
      </c>
      <c r="K19" s="36">
        <v>-67526190</v>
      </c>
      <c r="L19" s="36">
        <v>0</v>
      </c>
      <c r="M19" s="36">
        <v>-112109002</v>
      </c>
    </row>
    <row r="20" spans="1:21" ht="14.45" customHeight="1">
      <c r="A20" s="78" t="s">
        <v>80</v>
      </c>
      <c r="B20" s="78"/>
      <c r="C20" s="78"/>
      <c r="D20" s="78"/>
      <c r="E20" s="79"/>
      <c r="F20" s="79"/>
      <c r="G20" s="36">
        <v>-1135041</v>
      </c>
      <c r="H20" s="36">
        <v>0</v>
      </c>
      <c r="I20" s="36">
        <v>-633901</v>
      </c>
      <c r="J20" s="36">
        <v>0</v>
      </c>
      <c r="K20" s="36">
        <v>-1167541</v>
      </c>
      <c r="L20" s="36">
        <v>0</v>
      </c>
      <c r="M20" s="36">
        <v>-636981</v>
      </c>
    </row>
    <row r="21" spans="1:21" ht="14.45" customHeight="1">
      <c r="A21" s="78" t="s">
        <v>81</v>
      </c>
      <c r="B21" s="78"/>
      <c r="C21" s="78"/>
      <c r="D21" s="78"/>
      <c r="E21" s="79"/>
      <c r="F21" s="79"/>
      <c r="G21" s="29">
        <v>-47439</v>
      </c>
      <c r="H21" s="36">
        <v>0</v>
      </c>
      <c r="I21" s="29">
        <v>-8998</v>
      </c>
      <c r="J21" s="36">
        <v>0</v>
      </c>
      <c r="K21" s="29">
        <v>-47439</v>
      </c>
      <c r="L21" s="36">
        <v>0</v>
      </c>
      <c r="M21" s="29">
        <v>-8998</v>
      </c>
    </row>
    <row r="22" spans="1:21" ht="5.0999999999999996" customHeight="1">
      <c r="A22" s="48"/>
      <c r="B22" s="78"/>
      <c r="C22" s="78"/>
      <c r="D22" s="78"/>
      <c r="E22" s="79"/>
      <c r="F22" s="79"/>
      <c r="G22" s="36"/>
      <c r="H22" s="36"/>
      <c r="I22" s="36"/>
      <c r="J22" s="36"/>
      <c r="K22" s="36"/>
      <c r="L22" s="36"/>
      <c r="M22" s="36"/>
    </row>
    <row r="23" spans="1:21" ht="14.45" customHeight="1">
      <c r="A23" s="77" t="s">
        <v>82</v>
      </c>
      <c r="B23" s="78"/>
      <c r="C23" s="78"/>
      <c r="D23" s="78"/>
      <c r="E23" s="79"/>
      <c r="F23" s="79"/>
      <c r="G23" s="29">
        <f>SUM(G18:G22)</f>
        <v>-146494348</v>
      </c>
      <c r="H23" s="36">
        <v>0</v>
      </c>
      <c r="I23" s="29">
        <f>SUM(I18:I22)</f>
        <v>-184229906</v>
      </c>
      <c r="J23" s="36">
        <v>0</v>
      </c>
      <c r="K23" s="29">
        <f>SUM(K18:K22)</f>
        <v>-140365708</v>
      </c>
      <c r="L23" s="36">
        <v>0</v>
      </c>
      <c r="M23" s="29">
        <f>SUM(M18:M22)</f>
        <v>-154662618</v>
      </c>
    </row>
    <row r="24" spans="1:21" ht="6" customHeight="1">
      <c r="A24" s="78"/>
      <c r="B24" s="78"/>
      <c r="C24" s="78"/>
      <c r="D24" s="78"/>
      <c r="E24" s="79"/>
      <c r="F24" s="79"/>
      <c r="G24" s="87"/>
      <c r="H24" s="87"/>
      <c r="I24" s="87"/>
      <c r="J24" s="87"/>
      <c r="K24" s="87"/>
      <c r="L24" s="87"/>
      <c r="M24" s="87"/>
    </row>
    <row r="25" spans="1:21" ht="14.45" customHeight="1">
      <c r="A25" s="77" t="s">
        <v>83</v>
      </c>
      <c r="B25" s="78"/>
      <c r="C25" s="78"/>
      <c r="D25" s="78"/>
      <c r="E25" s="79"/>
      <c r="F25" s="79"/>
      <c r="G25" s="36">
        <f>SUM(G16,G23)</f>
        <v>45878186</v>
      </c>
      <c r="H25" s="36">
        <v>0</v>
      </c>
      <c r="I25" s="36">
        <v>89534349</v>
      </c>
      <c r="J25" s="36">
        <v>0</v>
      </c>
      <c r="K25" s="36">
        <f>SUM(K16,K23)</f>
        <v>37568466</v>
      </c>
      <c r="L25" s="36">
        <v>0</v>
      </c>
      <c r="M25" s="36">
        <v>84416861</v>
      </c>
    </row>
    <row r="26" spans="1:21" ht="14.45" customHeight="1">
      <c r="A26" s="78" t="s">
        <v>84</v>
      </c>
      <c r="B26" s="48"/>
      <c r="C26" s="78"/>
      <c r="D26" s="78"/>
      <c r="E26" s="79"/>
      <c r="F26" s="79"/>
      <c r="G26" s="36">
        <v>1723199</v>
      </c>
      <c r="H26" s="36">
        <v>0</v>
      </c>
      <c r="I26" s="36">
        <v>4142110</v>
      </c>
      <c r="J26" s="36">
        <v>0</v>
      </c>
      <c r="K26" s="36">
        <v>1430840</v>
      </c>
      <c r="L26" s="36">
        <v>0</v>
      </c>
      <c r="M26" s="36">
        <v>3996891</v>
      </c>
    </row>
    <row r="27" spans="1:21" ht="14.45" customHeight="1">
      <c r="A27" s="78" t="s">
        <v>85</v>
      </c>
      <c r="B27" s="78"/>
      <c r="C27" s="78"/>
      <c r="D27" s="78"/>
      <c r="E27" s="79"/>
      <c r="F27" s="79"/>
      <c r="G27" s="36">
        <v>-3177974</v>
      </c>
      <c r="H27" s="36">
        <v>0</v>
      </c>
      <c r="I27" s="36">
        <v>-2094323</v>
      </c>
      <c r="J27" s="36">
        <v>0</v>
      </c>
      <c r="K27" s="36">
        <v>-2420425</v>
      </c>
      <c r="L27" s="36">
        <v>0</v>
      </c>
      <c r="M27" s="36">
        <v>-1750857</v>
      </c>
    </row>
    <row r="28" spans="1:21" ht="14.45" customHeight="1">
      <c r="A28" s="78" t="s">
        <v>86</v>
      </c>
      <c r="B28" s="77"/>
      <c r="C28" s="78"/>
      <c r="D28" s="78"/>
      <c r="E28" s="79"/>
      <c r="F28" s="79"/>
      <c r="G28" s="36">
        <v>-48644122</v>
      </c>
      <c r="H28" s="36">
        <v>0</v>
      </c>
      <c r="I28" s="36">
        <v>-43222297</v>
      </c>
      <c r="J28" s="36">
        <v>0</v>
      </c>
      <c r="K28" s="36">
        <v>-37714524</v>
      </c>
      <c r="L28" s="36">
        <v>0</v>
      </c>
      <c r="M28" s="36">
        <v>-35353855</v>
      </c>
    </row>
    <row r="29" spans="1:21" ht="14.45" customHeight="1">
      <c r="A29" s="78" t="s">
        <v>87</v>
      </c>
      <c r="B29" s="40"/>
      <c r="C29" s="40"/>
      <c r="D29" s="40"/>
      <c r="E29" s="41"/>
      <c r="F29" s="40"/>
      <c r="G29" s="36">
        <v>0</v>
      </c>
      <c r="H29" s="36">
        <v>0</v>
      </c>
      <c r="I29" s="36">
        <v>-95</v>
      </c>
      <c r="J29" s="36">
        <v>0</v>
      </c>
      <c r="K29" s="36">
        <v>0</v>
      </c>
      <c r="L29" s="36">
        <v>0</v>
      </c>
      <c r="M29" s="36">
        <v>-95</v>
      </c>
    </row>
    <row r="30" spans="1:21" ht="14.45" customHeight="1">
      <c r="A30" s="78" t="s">
        <v>88</v>
      </c>
      <c r="E30" s="41"/>
      <c r="F30" s="40"/>
      <c r="G30" s="29">
        <v>81319</v>
      </c>
      <c r="H30" s="36">
        <v>0</v>
      </c>
      <c r="I30" s="29">
        <v>0</v>
      </c>
      <c r="J30" s="36">
        <v>0</v>
      </c>
      <c r="K30" s="29">
        <v>0</v>
      </c>
      <c r="L30" s="36">
        <v>0</v>
      </c>
      <c r="M30" s="29">
        <v>0</v>
      </c>
      <c r="U30" s="4" t="s">
        <v>114</v>
      </c>
    </row>
    <row r="31" spans="1:21" ht="5.0999999999999996" customHeight="1">
      <c r="A31" s="78"/>
      <c r="D31" s="78"/>
      <c r="E31" s="79"/>
      <c r="F31" s="79"/>
      <c r="G31" s="87"/>
      <c r="H31" s="87"/>
      <c r="I31" s="87"/>
      <c r="J31" s="87"/>
      <c r="K31" s="87"/>
      <c r="L31" s="87"/>
      <c r="M31" s="87"/>
    </row>
    <row r="32" spans="1:21" ht="14.45" customHeight="1">
      <c r="A32" s="77" t="s">
        <v>89</v>
      </c>
      <c r="B32" s="40"/>
      <c r="C32" s="40"/>
      <c r="D32" s="40"/>
      <c r="E32" s="40"/>
      <c r="F32" s="40"/>
    </row>
    <row r="33" spans="1:14" ht="14.45" customHeight="1">
      <c r="A33" s="77"/>
      <c r="B33" s="11" t="s">
        <v>90</v>
      </c>
      <c r="C33" s="40"/>
      <c r="D33" s="40"/>
      <c r="E33" s="40"/>
      <c r="F33" s="40"/>
      <c r="G33" s="36">
        <f>SUM(G25:G32)</f>
        <v>-4139392</v>
      </c>
      <c r="H33" s="36">
        <v>0</v>
      </c>
      <c r="I33" s="36">
        <f>SUM(I25:I32)</f>
        <v>48359744</v>
      </c>
      <c r="J33" s="36">
        <v>0</v>
      </c>
      <c r="K33" s="36">
        <f>SUM(K25:K32)</f>
        <v>-1135643</v>
      </c>
      <c r="L33" s="36">
        <v>0</v>
      </c>
      <c r="M33" s="36">
        <f>SUM(M25:M32)</f>
        <v>51308945</v>
      </c>
    </row>
    <row r="34" spans="1:14" ht="14.45" customHeight="1">
      <c r="A34" s="78" t="s">
        <v>91</v>
      </c>
      <c r="E34" s="41"/>
      <c r="F34" s="40"/>
      <c r="G34" s="29">
        <v>-153189</v>
      </c>
      <c r="H34" s="36">
        <v>0</v>
      </c>
      <c r="I34" s="29">
        <v>-9103107</v>
      </c>
      <c r="J34" s="36">
        <v>0</v>
      </c>
      <c r="K34" s="29">
        <v>-303603</v>
      </c>
      <c r="L34" s="36">
        <v>0</v>
      </c>
      <c r="M34" s="29">
        <v>-9464559</v>
      </c>
      <c r="N34" s="125"/>
    </row>
    <row r="35" spans="1:14" ht="5.0999999999999996" customHeight="1">
      <c r="A35" s="77"/>
      <c r="E35" s="40"/>
      <c r="F35" s="40"/>
      <c r="G35" s="87"/>
      <c r="H35" s="87"/>
      <c r="I35" s="87"/>
      <c r="J35" s="87"/>
      <c r="K35" s="87"/>
      <c r="L35" s="87"/>
      <c r="M35" s="87"/>
    </row>
    <row r="36" spans="1:14" ht="14.45" customHeight="1">
      <c r="A36" s="77" t="s">
        <v>92</v>
      </c>
      <c r="E36" s="40"/>
      <c r="F36" s="40"/>
      <c r="G36" s="36">
        <f>SUM(G33:G35)</f>
        <v>-4292581</v>
      </c>
      <c r="H36" s="87"/>
      <c r="I36" s="36">
        <f>SUM(I33:I35)</f>
        <v>39256637</v>
      </c>
      <c r="J36" s="87"/>
      <c r="K36" s="36">
        <f>SUM(K33:K35)</f>
        <v>-1439246</v>
      </c>
      <c r="L36" s="87"/>
      <c r="M36" s="36">
        <f>SUM(M33:M35)</f>
        <v>41844386</v>
      </c>
    </row>
    <row r="37" spans="1:14" ht="6" customHeight="1">
      <c r="A37" s="126"/>
      <c r="B37" s="77"/>
      <c r="C37" s="78"/>
      <c r="D37" s="78"/>
      <c r="E37" s="79"/>
      <c r="F37" s="79"/>
      <c r="G37" s="87"/>
      <c r="H37" s="87"/>
      <c r="I37" s="87"/>
      <c r="J37" s="87"/>
      <c r="K37" s="87"/>
      <c r="L37" s="87"/>
      <c r="M37" s="87"/>
    </row>
    <row r="38" spans="1:14" ht="14.45" customHeight="1">
      <c r="A38" s="24" t="s">
        <v>93</v>
      </c>
      <c r="B38" s="78"/>
      <c r="C38" s="78"/>
      <c r="D38" s="78"/>
      <c r="E38" s="79"/>
      <c r="F38" s="79"/>
      <c r="G38" s="87"/>
      <c r="H38" s="87"/>
      <c r="I38" s="87"/>
      <c r="J38" s="87"/>
      <c r="K38" s="87"/>
      <c r="L38" s="87"/>
      <c r="M38" s="87"/>
    </row>
    <row r="39" spans="1:14" ht="14.45" customHeight="1">
      <c r="A39" s="92" t="s">
        <v>115</v>
      </c>
      <c r="B39" s="92"/>
      <c r="C39" s="92"/>
      <c r="D39" s="92"/>
      <c r="E39" s="79"/>
      <c r="F39" s="79"/>
      <c r="G39" s="87"/>
      <c r="H39" s="87"/>
      <c r="I39" s="87"/>
      <c r="J39" s="87"/>
      <c r="K39" s="87"/>
      <c r="L39" s="87"/>
      <c r="M39" s="87"/>
    </row>
    <row r="40" spans="1:14" ht="14.45" customHeight="1">
      <c r="B40" s="92" t="s">
        <v>95</v>
      </c>
      <c r="C40" s="92"/>
      <c r="D40" s="92"/>
      <c r="E40" s="79"/>
      <c r="F40" s="79"/>
      <c r="G40" s="87"/>
      <c r="H40" s="87"/>
      <c r="I40" s="87"/>
      <c r="J40" s="87"/>
      <c r="K40" s="87"/>
      <c r="L40" s="87"/>
      <c r="M40" s="87"/>
    </row>
    <row r="41" spans="1:14" ht="14.45" customHeight="1">
      <c r="A41" s="40"/>
      <c r="B41" s="92" t="s">
        <v>116</v>
      </c>
      <c r="C41" s="92"/>
      <c r="D41" s="92"/>
      <c r="E41" s="79"/>
      <c r="F41" s="79"/>
      <c r="G41" s="36"/>
      <c r="H41" s="87"/>
      <c r="I41" s="36"/>
      <c r="J41" s="87"/>
      <c r="K41" s="36"/>
      <c r="L41" s="87"/>
      <c r="M41" s="36"/>
    </row>
    <row r="42" spans="1:14" ht="14.45" customHeight="1">
      <c r="A42" s="40"/>
      <c r="B42" s="92"/>
      <c r="C42" s="92" t="s">
        <v>117</v>
      </c>
      <c r="D42" s="92"/>
      <c r="E42" s="79"/>
      <c r="F42" s="79"/>
      <c r="G42" s="36">
        <v>0</v>
      </c>
      <c r="H42" s="36">
        <v>0</v>
      </c>
      <c r="I42" s="36">
        <v>220868</v>
      </c>
      <c r="J42" s="36">
        <v>0</v>
      </c>
      <c r="K42" s="36">
        <v>0</v>
      </c>
      <c r="L42" s="36">
        <v>0</v>
      </c>
      <c r="M42" s="36">
        <v>220868</v>
      </c>
    </row>
    <row r="43" spans="1:14" ht="14.45" customHeight="1">
      <c r="B43" s="92" t="s">
        <v>98</v>
      </c>
      <c r="C43" s="92"/>
      <c r="D43" s="92"/>
      <c r="G43" s="36"/>
      <c r="H43" s="36"/>
      <c r="I43" s="36"/>
      <c r="J43" s="36"/>
      <c r="K43" s="36"/>
      <c r="L43" s="36"/>
      <c r="M43" s="36"/>
    </row>
    <row r="44" spans="1:14" ht="14.45" customHeight="1">
      <c r="A44" s="40"/>
      <c r="B44" s="92"/>
      <c r="C44" s="92" t="s">
        <v>118</v>
      </c>
      <c r="D44" s="92"/>
      <c r="E44" s="79"/>
      <c r="F44" s="79"/>
      <c r="G44" s="29">
        <v>0</v>
      </c>
      <c r="H44" s="36">
        <v>0</v>
      </c>
      <c r="I44" s="29">
        <v>-44174</v>
      </c>
      <c r="J44" s="36">
        <v>0</v>
      </c>
      <c r="K44" s="29">
        <v>0</v>
      </c>
      <c r="L44" s="36">
        <v>0</v>
      </c>
      <c r="M44" s="29">
        <v>-44174</v>
      </c>
    </row>
    <row r="45" spans="1:14" ht="5.0999999999999996" customHeight="1">
      <c r="A45" s="78"/>
      <c r="B45" s="78"/>
      <c r="C45" s="78"/>
      <c r="D45" s="78"/>
      <c r="E45" s="79"/>
      <c r="F45" s="79"/>
      <c r="G45" s="87"/>
      <c r="H45" s="87"/>
      <c r="I45" s="87"/>
      <c r="J45" s="87"/>
      <c r="K45" s="87"/>
      <c r="L45" s="87"/>
      <c r="M45" s="87"/>
    </row>
    <row r="46" spans="1:14" ht="14.45" customHeight="1">
      <c r="A46" s="92" t="s">
        <v>119</v>
      </c>
      <c r="B46" s="92"/>
      <c r="C46" s="25"/>
      <c r="D46" s="78"/>
      <c r="F46" s="79"/>
      <c r="G46" s="93"/>
      <c r="H46" s="94"/>
      <c r="I46" s="93"/>
      <c r="J46" s="94"/>
      <c r="K46" s="93"/>
      <c r="L46" s="95"/>
      <c r="M46" s="93"/>
    </row>
    <row r="47" spans="1:14" ht="14.45" customHeight="1">
      <c r="A47" s="92"/>
      <c r="B47" s="92" t="s">
        <v>101</v>
      </c>
      <c r="C47" s="25"/>
      <c r="D47" s="78"/>
      <c r="F47" s="79"/>
      <c r="G47" s="29">
        <v>0</v>
      </c>
      <c r="H47" s="94"/>
      <c r="I47" s="29">
        <f>SUM(I42:I46)</f>
        <v>176694</v>
      </c>
      <c r="J47" s="94"/>
      <c r="K47" s="29">
        <v>0</v>
      </c>
      <c r="L47" s="95"/>
      <c r="M47" s="29">
        <f>SUM(M42:M46)</f>
        <v>176694</v>
      </c>
    </row>
    <row r="48" spans="1:14" ht="5.0999999999999996" customHeight="1">
      <c r="A48" s="78"/>
      <c r="B48" s="78"/>
      <c r="C48" s="78"/>
      <c r="D48" s="78"/>
      <c r="E48" s="79"/>
      <c r="F48" s="79"/>
      <c r="G48" s="87"/>
      <c r="H48" s="87"/>
      <c r="I48" s="87"/>
      <c r="J48" s="87"/>
      <c r="K48" s="87"/>
      <c r="L48" s="87"/>
      <c r="M48" s="87"/>
    </row>
    <row r="49" spans="1:13" ht="14.45" customHeight="1">
      <c r="A49" s="92" t="s">
        <v>94</v>
      </c>
      <c r="B49" s="92"/>
      <c r="C49" s="92"/>
      <c r="D49" s="92"/>
      <c r="E49" s="79"/>
      <c r="F49" s="79"/>
      <c r="G49" s="87"/>
      <c r="H49" s="87"/>
      <c r="I49" s="87"/>
      <c r="J49" s="87"/>
      <c r="K49" s="87"/>
      <c r="L49" s="87"/>
      <c r="M49" s="87"/>
    </row>
    <row r="50" spans="1:13" ht="14.45" customHeight="1">
      <c r="A50" s="92"/>
      <c r="B50" s="92" t="s">
        <v>95</v>
      </c>
      <c r="C50" s="92"/>
      <c r="D50" s="92"/>
      <c r="E50" s="79"/>
      <c r="F50" s="79"/>
      <c r="G50" s="87"/>
      <c r="H50" s="87"/>
      <c r="I50" s="87"/>
      <c r="J50" s="87"/>
      <c r="K50" s="87"/>
      <c r="L50" s="87"/>
      <c r="M50" s="87"/>
    </row>
    <row r="51" spans="1:13" ht="14.45" customHeight="1">
      <c r="A51" s="92"/>
      <c r="B51" s="92" t="s">
        <v>96</v>
      </c>
      <c r="C51" s="92"/>
      <c r="D51" s="92"/>
      <c r="E51" s="79"/>
      <c r="F51" s="79"/>
      <c r="G51" s="36"/>
      <c r="H51" s="87"/>
      <c r="I51" s="36"/>
      <c r="J51" s="87"/>
      <c r="K51" s="36"/>
      <c r="L51" s="87"/>
      <c r="M51" s="36"/>
    </row>
    <row r="52" spans="1:13" ht="14.45" customHeight="1">
      <c r="A52" s="92"/>
      <c r="B52" s="92"/>
      <c r="C52" s="92" t="s">
        <v>97</v>
      </c>
      <c r="D52" s="92"/>
      <c r="E52" s="79"/>
      <c r="F52" s="79"/>
      <c r="G52" s="36">
        <v>33564</v>
      </c>
      <c r="H52" s="87"/>
      <c r="I52" s="36">
        <v>-576175</v>
      </c>
      <c r="J52" s="87"/>
      <c r="K52" s="36">
        <v>-75763</v>
      </c>
      <c r="L52" s="87"/>
      <c r="M52" s="36">
        <v>-627866.25</v>
      </c>
    </row>
    <row r="53" spans="1:13" ht="14.45" customHeight="1">
      <c r="A53" s="92"/>
      <c r="B53" s="92" t="s">
        <v>98</v>
      </c>
      <c r="C53" s="92"/>
      <c r="D53" s="92"/>
      <c r="E53" s="79"/>
      <c r="F53" s="79"/>
      <c r="G53" s="87"/>
      <c r="H53" s="87"/>
      <c r="I53" s="87"/>
      <c r="J53" s="87"/>
      <c r="K53" s="87"/>
      <c r="L53" s="87"/>
      <c r="M53" s="87"/>
    </row>
    <row r="54" spans="1:13" ht="14.45" customHeight="1">
      <c r="A54" s="92"/>
      <c r="B54" s="92"/>
      <c r="C54" s="92" t="s">
        <v>99</v>
      </c>
      <c r="D54" s="92"/>
      <c r="E54" s="79"/>
      <c r="F54" s="79"/>
      <c r="G54" s="29">
        <v>-6713</v>
      </c>
      <c r="H54" s="87"/>
      <c r="I54" s="29">
        <v>115235</v>
      </c>
      <c r="J54" s="87"/>
      <c r="K54" s="29">
        <v>15153</v>
      </c>
      <c r="L54" s="87"/>
      <c r="M54" s="29">
        <v>125573</v>
      </c>
    </row>
    <row r="55" spans="1:13" ht="5.0999999999999996" customHeight="1">
      <c r="A55" s="92"/>
      <c r="B55" s="92"/>
      <c r="C55" s="92"/>
      <c r="D55" s="92"/>
      <c r="E55" s="79"/>
      <c r="F55" s="79"/>
      <c r="G55" s="87"/>
      <c r="H55" s="87"/>
      <c r="I55" s="87"/>
      <c r="J55" s="87"/>
      <c r="K55" s="87"/>
      <c r="L55" s="87"/>
      <c r="M55" s="87"/>
    </row>
    <row r="56" spans="1:13" ht="14.45" customHeight="1">
      <c r="A56" s="92" t="s">
        <v>100</v>
      </c>
      <c r="B56" s="92"/>
      <c r="C56" s="92"/>
      <c r="D56" s="92"/>
      <c r="F56" s="79"/>
      <c r="G56" s="93"/>
      <c r="H56" s="94"/>
      <c r="I56" s="93"/>
      <c r="J56" s="94"/>
      <c r="K56" s="93"/>
      <c r="L56" s="95"/>
      <c r="M56" s="93"/>
    </row>
    <row r="57" spans="1:13" ht="14.45" customHeight="1">
      <c r="A57" s="92"/>
      <c r="B57" s="92" t="s">
        <v>101</v>
      </c>
      <c r="C57" s="92"/>
      <c r="D57" s="92"/>
      <c r="F57" s="79"/>
      <c r="G57" s="29">
        <f>SUM(G52:G56)</f>
        <v>26851</v>
      </c>
      <c r="H57" s="36"/>
      <c r="I57" s="29">
        <f>SUM(I52:I56)</f>
        <v>-460940</v>
      </c>
      <c r="J57" s="97"/>
      <c r="K57" s="29">
        <f>SUM(K52:K56)</f>
        <v>-60610</v>
      </c>
      <c r="L57" s="36"/>
      <c r="M57" s="29">
        <f>SUM(M52:M56)</f>
        <v>-502293.25</v>
      </c>
    </row>
    <row r="58" spans="1:13" ht="5.0999999999999996" customHeight="1">
      <c r="A58" s="78"/>
      <c r="B58" s="78"/>
      <c r="C58" s="78"/>
      <c r="D58" s="78"/>
      <c r="E58" s="79"/>
      <c r="F58" s="79"/>
      <c r="G58" s="87"/>
      <c r="H58" s="87"/>
      <c r="I58" s="87"/>
      <c r="J58" s="87"/>
      <c r="K58" s="87"/>
      <c r="L58" s="87"/>
      <c r="M58" s="87"/>
    </row>
    <row r="59" spans="1:13" ht="14.45" customHeight="1">
      <c r="A59" s="24" t="s">
        <v>120</v>
      </c>
      <c r="B59" s="24"/>
      <c r="C59" s="25"/>
      <c r="D59" s="25"/>
      <c r="E59" s="79"/>
      <c r="F59" s="79"/>
      <c r="G59" s="87"/>
      <c r="H59" s="87"/>
      <c r="I59" s="87"/>
      <c r="J59" s="87"/>
      <c r="K59" s="87"/>
      <c r="L59" s="87"/>
      <c r="M59" s="87"/>
    </row>
    <row r="60" spans="1:13" ht="14.45" customHeight="1">
      <c r="A60" s="25"/>
      <c r="B60" s="24" t="s">
        <v>103</v>
      </c>
      <c r="C60" s="25"/>
      <c r="D60" s="25"/>
      <c r="E60" s="97"/>
      <c r="F60" s="97"/>
      <c r="G60" s="29">
        <f>SUM(G57+G47)</f>
        <v>26851</v>
      </c>
      <c r="H60" s="36"/>
      <c r="I60" s="29">
        <f>SUM(I57+I47)</f>
        <v>-284246</v>
      </c>
      <c r="J60" s="97"/>
      <c r="K60" s="29">
        <f>SUM(K57+K47)</f>
        <v>-60610</v>
      </c>
      <c r="L60" s="36"/>
      <c r="M60" s="29">
        <f>SUM(M57+M47)</f>
        <v>-325599.25</v>
      </c>
    </row>
    <row r="61" spans="1:13" ht="5.0999999999999996" customHeight="1">
      <c r="B61" s="1"/>
      <c r="C61" s="78"/>
      <c r="D61" s="78"/>
      <c r="E61" s="79"/>
      <c r="F61" s="79"/>
      <c r="G61" s="87"/>
      <c r="H61" s="87"/>
      <c r="I61" s="87"/>
      <c r="J61" s="87"/>
      <c r="K61" s="87"/>
      <c r="L61" s="87"/>
      <c r="M61" s="87"/>
    </row>
    <row r="62" spans="1:13" ht="14.45" customHeight="1">
      <c r="A62" s="24" t="s">
        <v>104</v>
      </c>
      <c r="B62" s="1"/>
      <c r="C62" s="78"/>
      <c r="D62" s="78"/>
      <c r="E62" s="79"/>
      <c r="F62" s="79"/>
      <c r="G62" s="87"/>
      <c r="H62" s="87"/>
      <c r="I62" s="87"/>
      <c r="J62" s="87"/>
      <c r="K62" s="87"/>
      <c r="L62" s="87"/>
      <c r="M62" s="87"/>
    </row>
    <row r="63" spans="1:13" ht="14.45" customHeight="1" thickBot="1">
      <c r="A63" s="24"/>
      <c r="B63" s="1" t="s">
        <v>105</v>
      </c>
      <c r="C63" s="78"/>
      <c r="D63" s="78"/>
      <c r="E63" s="79"/>
      <c r="F63" s="79"/>
      <c r="G63" s="38">
        <f>SUM(G60+G36)</f>
        <v>-4265730</v>
      </c>
      <c r="H63" s="87"/>
      <c r="I63" s="38">
        <f>SUM(I60+I36)</f>
        <v>38972391</v>
      </c>
      <c r="J63" s="87"/>
      <c r="K63" s="38">
        <f>SUM(K60+K36)</f>
        <v>-1499856</v>
      </c>
      <c r="L63" s="87"/>
      <c r="M63" s="38">
        <f>SUM(M60+M36)</f>
        <v>41518786.75</v>
      </c>
    </row>
    <row r="64" spans="1:13" ht="12" customHeight="1" thickTop="1"/>
    <row r="65" spans="1:13" ht="20.100000000000001" customHeight="1">
      <c r="A65" s="99" t="s">
        <v>38</v>
      </c>
      <c r="B65" s="99"/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</row>
    <row r="66" spans="1:13" ht="15.95" customHeight="1">
      <c r="A66" s="100"/>
      <c r="B66" s="100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53">
        <v>6</v>
      </c>
    </row>
    <row r="67" spans="1:13" ht="15.95" customHeight="1">
      <c r="A67" s="127" t="s">
        <v>0</v>
      </c>
      <c r="B67" s="66"/>
      <c r="C67" s="66"/>
      <c r="D67" s="66"/>
      <c r="E67" s="67"/>
      <c r="F67" s="68"/>
      <c r="G67" s="69"/>
      <c r="H67" s="69"/>
      <c r="I67" s="69"/>
      <c r="J67" s="69"/>
      <c r="K67" s="69"/>
      <c r="L67" s="69"/>
      <c r="M67" s="69"/>
    </row>
    <row r="68" spans="1:13" ht="15.95" customHeight="1">
      <c r="A68" s="71" t="s">
        <v>106</v>
      </c>
      <c r="B68" s="66"/>
      <c r="C68" s="66"/>
      <c r="D68" s="66"/>
      <c r="E68" s="67"/>
      <c r="F68" s="68"/>
      <c r="G68" s="69"/>
      <c r="H68" s="69"/>
      <c r="I68" s="69"/>
      <c r="J68" s="69"/>
      <c r="K68" s="69"/>
      <c r="L68" s="69"/>
      <c r="M68" s="69"/>
    </row>
    <row r="69" spans="1:13" ht="15.95" customHeight="1">
      <c r="A69" s="128" t="s">
        <v>113</v>
      </c>
      <c r="B69" s="73"/>
      <c r="C69" s="73"/>
      <c r="D69" s="73"/>
      <c r="E69" s="74"/>
      <c r="F69" s="75"/>
      <c r="G69" s="76"/>
      <c r="H69" s="76"/>
      <c r="I69" s="76"/>
      <c r="J69" s="76"/>
      <c r="K69" s="76"/>
      <c r="L69" s="76"/>
      <c r="M69" s="76"/>
    </row>
    <row r="70" spans="1:13" ht="15.95" customHeight="1">
      <c r="A70" s="129"/>
      <c r="B70" s="78"/>
      <c r="C70" s="78"/>
      <c r="D70" s="78"/>
      <c r="E70" s="79"/>
      <c r="F70" s="80"/>
      <c r="G70" s="81"/>
      <c r="H70" s="81"/>
      <c r="I70" s="81"/>
      <c r="J70" s="81"/>
      <c r="K70" s="81"/>
      <c r="L70" s="81"/>
      <c r="M70" s="81"/>
    </row>
    <row r="71" spans="1:13" ht="15.95" customHeight="1">
      <c r="A71" s="129"/>
      <c r="B71" s="78"/>
      <c r="C71" s="78"/>
      <c r="D71" s="78"/>
      <c r="E71" s="79"/>
      <c r="F71" s="80"/>
      <c r="G71" s="81"/>
      <c r="H71" s="81"/>
      <c r="I71" s="81"/>
      <c r="J71" s="81"/>
      <c r="K71" s="81"/>
      <c r="L71" s="81"/>
      <c r="M71" s="81"/>
    </row>
    <row r="72" spans="1:13" ht="15.95" customHeight="1">
      <c r="A72" s="130"/>
      <c r="B72" s="78"/>
      <c r="C72" s="78"/>
      <c r="D72" s="78"/>
      <c r="E72" s="79"/>
      <c r="F72" s="80"/>
      <c r="G72" s="14" t="s">
        <v>3</v>
      </c>
      <c r="H72" s="14"/>
      <c r="I72" s="14"/>
      <c r="J72" s="2"/>
      <c r="K72" s="14" t="s">
        <v>4</v>
      </c>
      <c r="L72" s="14"/>
      <c r="M72" s="14"/>
    </row>
    <row r="73" spans="1:13" ht="15.95" customHeight="1">
      <c r="A73" s="66"/>
      <c r="B73" s="66"/>
      <c r="C73" s="66"/>
      <c r="D73" s="66"/>
      <c r="E73" s="67"/>
      <c r="F73" s="82"/>
      <c r="G73" s="15" t="s">
        <v>5</v>
      </c>
      <c r="H73" s="15"/>
      <c r="I73" s="15"/>
      <c r="J73" s="16"/>
      <c r="K73" s="15" t="s">
        <v>5</v>
      </c>
      <c r="L73" s="15"/>
      <c r="M73" s="15"/>
    </row>
    <row r="74" spans="1:13" ht="15.95" customHeight="1">
      <c r="A74" s="66"/>
      <c r="B74" s="66"/>
      <c r="C74" s="66"/>
      <c r="D74" s="66"/>
      <c r="E74" s="67"/>
      <c r="F74" s="82"/>
      <c r="G74" s="19" t="s">
        <v>11</v>
      </c>
      <c r="H74" s="20"/>
      <c r="I74" s="19" t="s">
        <v>12</v>
      </c>
      <c r="J74" s="20"/>
      <c r="K74" s="19" t="s">
        <v>11</v>
      </c>
      <c r="L74" s="20"/>
      <c r="M74" s="19" t="s">
        <v>12</v>
      </c>
    </row>
    <row r="75" spans="1:13" ht="15.95" customHeight="1">
      <c r="A75" s="66"/>
      <c r="B75" s="66"/>
      <c r="C75" s="66"/>
      <c r="D75" s="66"/>
      <c r="E75" s="8" t="s">
        <v>72</v>
      </c>
      <c r="F75" s="83"/>
      <c r="G75" s="84" t="s">
        <v>14</v>
      </c>
      <c r="H75" s="85"/>
      <c r="I75" s="84" t="s">
        <v>14</v>
      </c>
      <c r="J75" s="85"/>
      <c r="K75" s="84" t="s">
        <v>14</v>
      </c>
      <c r="L75" s="85"/>
      <c r="M75" s="84" t="s">
        <v>14</v>
      </c>
    </row>
    <row r="76" spans="1:13" ht="15.95" customHeight="1">
      <c r="A76" s="77"/>
      <c r="B76" s="78"/>
      <c r="C76" s="78"/>
      <c r="D76" s="78"/>
      <c r="E76" s="79"/>
      <c r="F76" s="79"/>
      <c r="G76" s="36"/>
      <c r="H76" s="87"/>
      <c r="I76" s="36"/>
      <c r="J76" s="87"/>
      <c r="K76" s="36"/>
      <c r="L76" s="87"/>
      <c r="M76" s="36"/>
    </row>
    <row r="77" spans="1:13" ht="15.95" customHeight="1">
      <c r="A77" s="24" t="s">
        <v>107</v>
      </c>
      <c r="B77" s="24"/>
      <c r="C77" s="25"/>
      <c r="D77" s="25"/>
      <c r="E77" s="107"/>
      <c r="F77" s="107"/>
      <c r="G77" s="108"/>
      <c r="H77" s="109"/>
      <c r="I77" s="108"/>
      <c r="J77" s="109"/>
      <c r="K77" s="108"/>
      <c r="L77" s="109"/>
      <c r="M77" s="108"/>
    </row>
    <row r="78" spans="1:13" ht="15.95" customHeight="1">
      <c r="A78" s="24"/>
      <c r="B78" s="25" t="s">
        <v>108</v>
      </c>
      <c r="C78" s="25"/>
      <c r="D78" s="25"/>
      <c r="E78" s="107"/>
      <c r="F78" s="107"/>
      <c r="G78" s="108">
        <v>-2912107</v>
      </c>
      <c r="H78" s="108">
        <v>0</v>
      </c>
      <c r="I78" s="108">
        <v>39256637</v>
      </c>
      <c r="J78" s="108">
        <v>0</v>
      </c>
      <c r="K78" s="108">
        <v>-1439246</v>
      </c>
      <c r="L78" s="108">
        <v>0</v>
      </c>
      <c r="M78" s="108">
        <v>41844386</v>
      </c>
    </row>
    <row r="79" spans="1:13" ht="15.95" customHeight="1">
      <c r="A79" s="24"/>
      <c r="B79" s="25" t="s">
        <v>67</v>
      </c>
      <c r="C79" s="25"/>
      <c r="D79" s="25"/>
      <c r="E79" s="107"/>
      <c r="F79" s="107"/>
      <c r="G79" s="110">
        <v>-1380474</v>
      </c>
      <c r="H79" s="108">
        <v>0</v>
      </c>
      <c r="I79" s="110">
        <v>0</v>
      </c>
      <c r="J79" s="108">
        <v>0</v>
      </c>
      <c r="K79" s="110">
        <v>0</v>
      </c>
      <c r="L79" s="108">
        <v>0</v>
      </c>
      <c r="M79" s="110">
        <v>0</v>
      </c>
    </row>
    <row r="80" spans="1:13" ht="15.95" customHeight="1">
      <c r="A80" s="24"/>
      <c r="B80" s="25"/>
      <c r="C80" s="25"/>
      <c r="D80" s="25"/>
      <c r="E80" s="107"/>
      <c r="F80" s="107"/>
      <c r="G80" s="108"/>
      <c r="H80" s="109"/>
      <c r="I80" s="108"/>
      <c r="J80" s="109"/>
      <c r="K80" s="108"/>
      <c r="L80" s="109"/>
      <c r="M80" s="108"/>
    </row>
    <row r="81" spans="1:13" ht="15.95" customHeight="1" thickBot="1">
      <c r="A81" s="24"/>
      <c r="B81" s="25"/>
      <c r="C81" s="25"/>
      <c r="D81" s="25"/>
      <c r="E81" s="107"/>
      <c r="F81" s="107"/>
      <c r="G81" s="111">
        <v>-4292581</v>
      </c>
      <c r="H81" s="109"/>
      <c r="I81" s="111">
        <v>39256637</v>
      </c>
      <c r="J81" s="109"/>
      <c r="K81" s="111">
        <v>-1439246</v>
      </c>
      <c r="L81" s="109"/>
      <c r="M81" s="111">
        <v>41844386</v>
      </c>
    </row>
    <row r="82" spans="1:13" ht="15.95" customHeight="1" thickTop="1">
      <c r="A82" s="112"/>
      <c r="B82" s="112"/>
      <c r="C82" s="113"/>
      <c r="D82" s="114"/>
      <c r="E82" s="114"/>
      <c r="F82" s="114"/>
      <c r="G82" s="115"/>
      <c r="H82" s="116"/>
      <c r="I82" s="115"/>
      <c r="J82" s="116"/>
      <c r="K82" s="115"/>
      <c r="L82" s="116"/>
      <c r="M82" s="115"/>
    </row>
    <row r="83" spans="1:13" ht="15.95" customHeight="1">
      <c r="A83" s="24" t="s">
        <v>104</v>
      </c>
      <c r="B83" s="25"/>
      <c r="C83" s="25"/>
      <c r="D83" s="114"/>
      <c r="E83" s="114"/>
      <c r="F83" s="114"/>
      <c r="G83" s="115"/>
      <c r="H83" s="116"/>
      <c r="I83" s="115"/>
      <c r="J83" s="116"/>
      <c r="K83" s="115"/>
      <c r="L83" s="116"/>
      <c r="M83" s="115"/>
    </row>
    <row r="84" spans="1:13" ht="15.95" customHeight="1">
      <c r="A84" s="24" t="s">
        <v>109</v>
      </c>
      <c r="B84" s="25"/>
      <c r="C84" s="25"/>
      <c r="D84" s="114"/>
      <c r="E84" s="114"/>
      <c r="F84" s="114"/>
      <c r="G84" s="115"/>
      <c r="H84" s="116"/>
      <c r="I84" s="115"/>
      <c r="J84" s="116"/>
      <c r="K84" s="115"/>
      <c r="L84" s="116"/>
      <c r="M84" s="115"/>
    </row>
    <row r="85" spans="1:13" ht="15.95" customHeight="1">
      <c r="A85" s="25"/>
      <c r="B85" s="25" t="s">
        <v>108</v>
      </c>
      <c r="C85" s="25"/>
      <c r="D85" s="114"/>
      <c r="E85" s="114"/>
      <c r="F85" s="114"/>
      <c r="G85" s="108">
        <v>-2885256</v>
      </c>
      <c r="H85" s="108">
        <v>0</v>
      </c>
      <c r="I85" s="108">
        <v>38972391</v>
      </c>
      <c r="J85" s="108">
        <v>0</v>
      </c>
      <c r="K85" s="108">
        <v>-1499856</v>
      </c>
      <c r="L85" s="108">
        <v>0</v>
      </c>
      <c r="M85" s="108">
        <v>41518786.75</v>
      </c>
    </row>
    <row r="86" spans="1:13" ht="15.95" customHeight="1">
      <c r="A86" s="25"/>
      <c r="B86" s="25" t="s">
        <v>67</v>
      </c>
      <c r="C86" s="25"/>
      <c r="D86" s="114"/>
      <c r="E86" s="114"/>
      <c r="F86" s="114"/>
      <c r="G86" s="110">
        <v>-1380474</v>
      </c>
      <c r="H86" s="108">
        <v>0</v>
      </c>
      <c r="I86" s="110">
        <v>0</v>
      </c>
      <c r="J86" s="108">
        <v>0</v>
      </c>
      <c r="K86" s="110">
        <v>0</v>
      </c>
      <c r="L86" s="108">
        <v>0</v>
      </c>
      <c r="M86" s="110">
        <v>0</v>
      </c>
    </row>
    <row r="87" spans="1:13" ht="15.95" customHeight="1">
      <c r="A87" s="112"/>
      <c r="B87" s="112"/>
      <c r="C87" s="107"/>
      <c r="D87" s="107"/>
      <c r="E87" s="107"/>
      <c r="F87" s="107"/>
      <c r="G87" s="108"/>
      <c r="H87" s="109"/>
      <c r="I87" s="108"/>
      <c r="J87" s="109"/>
      <c r="K87" s="108"/>
      <c r="L87" s="109"/>
      <c r="M87" s="108"/>
    </row>
    <row r="88" spans="1:13" ht="15.95" customHeight="1">
      <c r="A88" s="24"/>
      <c r="B88" s="24"/>
      <c r="C88" s="107"/>
      <c r="D88" s="107"/>
      <c r="E88" s="107"/>
      <c r="F88" s="107"/>
      <c r="G88" s="108"/>
      <c r="H88" s="109"/>
      <c r="I88" s="108"/>
      <c r="J88" s="109"/>
      <c r="K88" s="108"/>
      <c r="L88" s="109"/>
      <c r="M88" s="108"/>
    </row>
    <row r="89" spans="1:13" ht="15.95" customHeight="1" thickBot="1">
      <c r="A89" s="24"/>
      <c r="B89" s="24"/>
      <c r="C89" s="113"/>
      <c r="D89" s="114"/>
      <c r="E89" s="114"/>
      <c r="F89" s="114"/>
      <c r="G89" s="111">
        <v>-4265730</v>
      </c>
      <c r="H89" s="116"/>
      <c r="I89" s="111">
        <v>38972391</v>
      </c>
      <c r="J89" s="116"/>
      <c r="K89" s="111">
        <v>-1499856</v>
      </c>
      <c r="L89" s="116"/>
      <c r="M89" s="111">
        <v>41518786.75</v>
      </c>
    </row>
    <row r="90" spans="1:13" ht="15.95" customHeight="1" thickTop="1">
      <c r="A90" s="112"/>
      <c r="B90" s="112"/>
      <c r="C90" s="113"/>
      <c r="D90" s="114"/>
      <c r="E90" s="114"/>
      <c r="F90" s="114"/>
      <c r="G90" s="115"/>
      <c r="H90" s="116"/>
      <c r="I90" s="115"/>
      <c r="J90" s="116"/>
      <c r="K90" s="115"/>
      <c r="L90" s="116"/>
      <c r="M90" s="115"/>
    </row>
    <row r="91" spans="1:13" ht="15.95" customHeight="1">
      <c r="A91" s="131" t="s">
        <v>110</v>
      </c>
      <c r="B91" s="131"/>
      <c r="C91" s="131"/>
      <c r="D91" s="131"/>
      <c r="E91" s="107"/>
      <c r="F91" s="107"/>
      <c r="G91" s="115"/>
      <c r="H91" s="118"/>
      <c r="I91" s="115"/>
      <c r="J91" s="118"/>
      <c r="K91" s="115"/>
      <c r="L91" s="118"/>
      <c r="M91" s="115"/>
    </row>
    <row r="92" spans="1:13" ht="15.95" customHeight="1">
      <c r="A92" s="46" t="s">
        <v>121</v>
      </c>
      <c r="B92" s="46" t="s">
        <v>66</v>
      </c>
      <c r="C92" s="46"/>
      <c r="D92" s="46"/>
      <c r="E92" s="107">
        <v>16</v>
      </c>
      <c r="F92" s="107"/>
      <c r="G92" s="108"/>
      <c r="H92" s="112"/>
      <c r="I92" s="108"/>
      <c r="J92" s="112"/>
      <c r="K92" s="108"/>
      <c r="L92" s="109"/>
      <c r="M92" s="108"/>
    </row>
    <row r="93" spans="1:13" ht="15.95" customHeight="1" thickBot="1">
      <c r="A93" s="132"/>
      <c r="B93" s="132" t="s">
        <v>111</v>
      </c>
      <c r="C93" s="132"/>
      <c r="D93" s="132"/>
      <c r="E93" s="112"/>
      <c r="F93" s="112"/>
      <c r="G93" s="120">
        <v>-3.5999999999999999E-3</v>
      </c>
      <c r="H93" s="122"/>
      <c r="I93" s="120">
        <v>4.9099999999999998E-2</v>
      </c>
      <c r="J93" s="122"/>
      <c r="K93" s="120">
        <v>-1.8E-3</v>
      </c>
      <c r="L93" s="122"/>
      <c r="M93" s="120">
        <v>5.2299999999999999E-2</v>
      </c>
    </row>
    <row r="94" spans="1:13" ht="15.95" customHeight="1" thickTop="1">
      <c r="A94" s="119"/>
      <c r="B94" s="112"/>
      <c r="C94" s="107"/>
      <c r="D94" s="112"/>
      <c r="E94" s="112"/>
      <c r="F94" s="112"/>
      <c r="G94" s="121"/>
      <c r="H94" s="122"/>
      <c r="I94" s="121"/>
      <c r="J94" s="122"/>
      <c r="K94" s="121"/>
      <c r="L94" s="122"/>
      <c r="M94" s="121"/>
    </row>
    <row r="95" spans="1:13" ht="15.95" customHeight="1" thickBot="1">
      <c r="A95" s="132"/>
      <c r="B95" s="132" t="s">
        <v>112</v>
      </c>
      <c r="C95" s="132"/>
      <c r="D95" s="132"/>
      <c r="E95" s="114"/>
      <c r="F95" s="114"/>
      <c r="G95" s="120">
        <v>-3.5999999999999999E-3</v>
      </c>
      <c r="H95" s="122"/>
      <c r="I95" s="120">
        <v>4.8300000000000003E-2</v>
      </c>
      <c r="J95" s="122"/>
      <c r="K95" s="120">
        <v>-1.8E-3</v>
      </c>
      <c r="L95" s="122"/>
      <c r="M95" s="120">
        <v>5.1499999999999997E-2</v>
      </c>
    </row>
    <row r="96" spans="1:13" ht="15.95" customHeight="1" thickTop="1">
      <c r="A96" s="132"/>
      <c r="B96" s="132"/>
      <c r="C96" s="132"/>
      <c r="D96" s="132"/>
      <c r="E96" s="114"/>
      <c r="F96" s="114"/>
      <c r="G96" s="121"/>
      <c r="H96" s="122"/>
      <c r="I96" s="121"/>
      <c r="J96" s="122"/>
      <c r="K96" s="121"/>
      <c r="L96" s="122"/>
      <c r="M96" s="121"/>
    </row>
    <row r="97" spans="1:13" ht="15.95" customHeight="1">
      <c r="A97" s="132"/>
      <c r="B97" s="132"/>
      <c r="C97" s="132"/>
      <c r="D97" s="132"/>
      <c r="E97" s="114"/>
      <c r="F97" s="114"/>
      <c r="G97" s="121"/>
      <c r="H97" s="122"/>
      <c r="I97" s="121"/>
      <c r="J97" s="122"/>
      <c r="K97" s="121"/>
      <c r="L97" s="122"/>
      <c r="M97" s="121"/>
    </row>
    <row r="98" spans="1:13" ht="15.95" customHeight="1">
      <c r="A98" s="132"/>
      <c r="B98" s="132"/>
      <c r="C98" s="132"/>
      <c r="D98" s="132"/>
      <c r="E98" s="114"/>
      <c r="F98" s="114"/>
      <c r="G98" s="121"/>
      <c r="H98" s="122"/>
      <c r="I98" s="121"/>
      <c r="J98" s="122"/>
      <c r="K98" s="121"/>
      <c r="L98" s="122"/>
      <c r="M98" s="121"/>
    </row>
    <row r="99" spans="1:13" ht="15.95" customHeight="1">
      <c r="A99" s="132"/>
      <c r="B99" s="132"/>
      <c r="C99" s="132"/>
      <c r="D99" s="132"/>
      <c r="E99" s="114"/>
      <c r="F99" s="114"/>
      <c r="G99" s="121"/>
      <c r="H99" s="122"/>
      <c r="I99" s="121"/>
      <c r="J99" s="122"/>
      <c r="K99" s="121"/>
      <c r="L99" s="122"/>
      <c r="M99" s="121"/>
    </row>
    <row r="100" spans="1:13" ht="15.95" customHeight="1">
      <c r="A100" s="132"/>
      <c r="B100" s="132"/>
      <c r="C100" s="132"/>
      <c r="D100" s="132"/>
      <c r="E100" s="114"/>
      <c r="F100" s="114"/>
      <c r="G100" s="121"/>
      <c r="H100" s="122"/>
      <c r="I100" s="121"/>
      <c r="J100" s="122"/>
      <c r="K100" s="121"/>
      <c r="L100" s="122"/>
      <c r="M100" s="121"/>
    </row>
    <row r="101" spans="1:13" ht="15.95" customHeight="1">
      <c r="A101" s="132"/>
      <c r="B101" s="132"/>
      <c r="C101" s="132"/>
      <c r="D101" s="132"/>
      <c r="E101" s="114"/>
      <c r="F101" s="114"/>
      <c r="G101" s="121"/>
      <c r="H101" s="122"/>
      <c r="I101" s="121"/>
      <c r="J101" s="122"/>
      <c r="K101" s="121"/>
      <c r="L101" s="122"/>
      <c r="M101" s="121"/>
    </row>
    <row r="102" spans="1:13" ht="15.95" customHeight="1">
      <c r="A102" s="132"/>
      <c r="B102" s="132"/>
      <c r="C102" s="132"/>
      <c r="D102" s="132"/>
      <c r="E102" s="114"/>
      <c r="F102" s="114"/>
      <c r="G102" s="121"/>
      <c r="H102" s="122"/>
      <c r="I102" s="121"/>
      <c r="J102" s="122"/>
      <c r="K102" s="121"/>
      <c r="L102" s="122"/>
      <c r="M102" s="121"/>
    </row>
    <row r="103" spans="1:13" ht="15.95" customHeight="1">
      <c r="A103" s="132"/>
      <c r="B103" s="132"/>
      <c r="C103" s="132"/>
      <c r="D103" s="132"/>
      <c r="E103" s="114"/>
      <c r="F103" s="114"/>
      <c r="G103" s="121"/>
      <c r="H103" s="122"/>
      <c r="I103" s="121"/>
      <c r="J103" s="122"/>
      <c r="K103" s="121"/>
      <c r="L103" s="122"/>
      <c r="M103" s="121"/>
    </row>
    <row r="104" spans="1:13" ht="15.95" customHeight="1">
      <c r="A104" s="132"/>
      <c r="B104" s="132"/>
      <c r="C104" s="132"/>
      <c r="D104" s="132"/>
      <c r="E104" s="114"/>
      <c r="F104" s="114"/>
      <c r="G104" s="121"/>
      <c r="H104" s="122"/>
      <c r="I104" s="121"/>
      <c r="J104" s="122"/>
      <c r="K104" s="121"/>
      <c r="L104" s="122"/>
      <c r="M104" s="121"/>
    </row>
    <row r="105" spans="1:13" ht="15.95" customHeight="1">
      <c r="A105" s="132"/>
      <c r="B105" s="132"/>
      <c r="C105" s="132"/>
      <c r="D105" s="132"/>
      <c r="E105" s="114"/>
      <c r="F105" s="114"/>
      <c r="G105" s="121"/>
      <c r="H105" s="122"/>
      <c r="I105" s="121"/>
      <c r="J105" s="122"/>
      <c r="K105" s="121"/>
      <c r="L105" s="122"/>
      <c r="M105" s="121"/>
    </row>
    <row r="106" spans="1:13" ht="15.95" customHeight="1">
      <c r="A106" s="132"/>
      <c r="B106" s="132"/>
      <c r="C106" s="132"/>
      <c r="D106" s="132"/>
      <c r="E106" s="114"/>
      <c r="F106" s="114"/>
      <c r="G106" s="121"/>
      <c r="H106" s="122"/>
      <c r="I106" s="121"/>
      <c r="J106" s="122"/>
      <c r="K106" s="121"/>
      <c r="L106" s="122"/>
      <c r="M106" s="121"/>
    </row>
    <row r="107" spans="1:13" ht="15.95" customHeight="1">
      <c r="A107" s="132"/>
      <c r="B107" s="132"/>
      <c r="C107" s="132"/>
      <c r="D107" s="132"/>
      <c r="E107" s="114"/>
      <c r="F107" s="114"/>
      <c r="G107" s="121"/>
      <c r="H107" s="122"/>
      <c r="I107" s="121"/>
      <c r="J107" s="122"/>
      <c r="K107" s="121"/>
      <c r="L107" s="122"/>
      <c r="M107" s="121"/>
    </row>
    <row r="108" spans="1:13" ht="15.95" customHeight="1">
      <c r="A108" s="132"/>
      <c r="B108" s="132"/>
      <c r="C108" s="132"/>
      <c r="D108" s="132"/>
      <c r="E108" s="114"/>
      <c r="F108" s="114"/>
      <c r="G108" s="121"/>
      <c r="H108" s="122"/>
      <c r="I108" s="121"/>
      <c r="J108" s="122"/>
      <c r="K108" s="121"/>
      <c r="L108" s="122"/>
      <c r="M108" s="121"/>
    </row>
    <row r="109" spans="1:13" ht="15.95" customHeight="1">
      <c r="A109" s="132"/>
      <c r="B109" s="132"/>
      <c r="C109" s="132"/>
      <c r="D109" s="132"/>
      <c r="E109" s="114"/>
      <c r="F109" s="114"/>
      <c r="G109" s="121"/>
      <c r="H109" s="122"/>
      <c r="I109" s="121"/>
      <c r="J109" s="122"/>
      <c r="K109" s="121"/>
      <c r="L109" s="122"/>
      <c r="M109" s="121"/>
    </row>
    <row r="110" spans="1:13" ht="15.95" customHeight="1">
      <c r="A110" s="132"/>
      <c r="B110" s="132"/>
      <c r="C110" s="132"/>
      <c r="D110" s="132"/>
      <c r="E110" s="114"/>
      <c r="F110" s="114"/>
      <c r="G110" s="121"/>
      <c r="H110" s="122"/>
      <c r="I110" s="121"/>
      <c r="J110" s="122"/>
      <c r="K110" s="121"/>
      <c r="L110" s="122"/>
      <c r="M110" s="121"/>
    </row>
    <row r="111" spans="1:13" ht="15.95" customHeight="1">
      <c r="A111" s="132"/>
      <c r="B111" s="132"/>
      <c r="C111" s="132"/>
      <c r="D111" s="132"/>
      <c r="E111" s="114"/>
      <c r="F111" s="114"/>
      <c r="G111" s="121"/>
      <c r="H111" s="122"/>
      <c r="I111" s="121"/>
      <c r="J111" s="122"/>
      <c r="K111" s="121"/>
      <c r="L111" s="122"/>
      <c r="M111" s="121"/>
    </row>
    <row r="112" spans="1:13" ht="15.95" customHeight="1">
      <c r="A112" s="132"/>
      <c r="B112" s="132"/>
      <c r="C112" s="132"/>
      <c r="D112" s="132"/>
      <c r="E112" s="114"/>
      <c r="F112" s="114"/>
      <c r="G112" s="121"/>
      <c r="H112" s="122"/>
      <c r="I112" s="121"/>
      <c r="J112" s="122"/>
      <c r="K112" s="121"/>
      <c r="L112" s="122"/>
      <c r="M112" s="121"/>
    </row>
    <row r="113" spans="1:13" ht="15.95" customHeight="1">
      <c r="A113" s="132"/>
      <c r="B113" s="132"/>
      <c r="C113" s="132"/>
      <c r="D113" s="132"/>
      <c r="E113" s="114"/>
      <c r="F113" s="114"/>
      <c r="G113" s="121"/>
      <c r="H113" s="122"/>
      <c r="I113" s="121"/>
      <c r="J113" s="122"/>
      <c r="K113" s="121"/>
      <c r="L113" s="122"/>
      <c r="M113" s="121"/>
    </row>
    <row r="114" spans="1:13" ht="15.95" customHeight="1">
      <c r="A114" s="132"/>
      <c r="B114" s="132"/>
      <c r="C114" s="132"/>
      <c r="D114" s="132"/>
      <c r="E114" s="114"/>
      <c r="F114" s="114"/>
      <c r="G114" s="121"/>
      <c r="H114" s="122"/>
      <c r="I114" s="121"/>
      <c r="J114" s="122"/>
      <c r="K114" s="121"/>
      <c r="L114" s="122"/>
      <c r="M114" s="121"/>
    </row>
    <row r="115" spans="1:13" ht="15.95" customHeight="1">
      <c r="A115" s="132"/>
      <c r="B115" s="132"/>
      <c r="C115" s="132"/>
      <c r="D115" s="132"/>
      <c r="E115" s="114"/>
      <c r="F115" s="114"/>
      <c r="G115" s="121"/>
      <c r="H115" s="122"/>
      <c r="I115" s="121"/>
      <c r="J115" s="122"/>
      <c r="K115" s="121"/>
      <c r="L115" s="122"/>
      <c r="M115" s="121"/>
    </row>
    <row r="116" spans="1:13" ht="19.5" customHeight="1">
      <c r="A116" s="112"/>
      <c r="B116" s="119"/>
      <c r="C116" s="113"/>
      <c r="D116" s="114"/>
      <c r="E116" s="114"/>
      <c r="F116" s="114"/>
      <c r="G116" s="121"/>
      <c r="H116" s="122"/>
      <c r="I116" s="121"/>
      <c r="J116" s="122"/>
      <c r="K116" s="121"/>
      <c r="L116" s="122"/>
      <c r="M116" s="121"/>
    </row>
    <row r="117" spans="1:13" ht="20.100000000000001" customHeight="1">
      <c r="A117" s="123" t="s">
        <v>38</v>
      </c>
      <c r="B117" s="124"/>
      <c r="C117" s="124"/>
      <c r="D117" s="124"/>
      <c r="E117" s="124"/>
      <c r="F117" s="124"/>
      <c r="G117" s="124"/>
      <c r="H117" s="124"/>
      <c r="I117" s="124"/>
      <c r="J117" s="124"/>
      <c r="K117" s="124"/>
      <c r="L117" s="124"/>
      <c r="M117" s="124"/>
    </row>
    <row r="118" spans="1:13" ht="15.95" customHeight="1">
      <c r="M118" s="98">
        <v>7</v>
      </c>
    </row>
  </sheetData>
  <mergeCells count="10">
    <mergeCell ref="G73:I73"/>
    <mergeCell ref="K73:M73"/>
    <mergeCell ref="A117:M117"/>
    <mergeCell ref="G6:I6"/>
    <mergeCell ref="K6:M6"/>
    <mergeCell ref="G7:I7"/>
    <mergeCell ref="K7:M7"/>
    <mergeCell ref="A65:M65"/>
    <mergeCell ref="G72:I72"/>
    <mergeCell ref="K72:M7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workbookViewId="0">
      <selection sqref="A1:XFD1048576"/>
    </sheetView>
  </sheetViews>
  <sheetFormatPr defaultColWidth="9.125" defaultRowHeight="15" customHeight="1"/>
  <cols>
    <col min="1" max="1" width="1.6875" style="175" customWidth="1"/>
    <col min="2" max="2" width="26.3125" style="175" customWidth="1"/>
    <col min="3" max="3" width="4.6875" style="175" customWidth="1"/>
    <col min="4" max="4" width="0.6875" style="175" customWidth="1"/>
    <col min="5" max="5" width="10.875" style="189" bestFit="1" customWidth="1"/>
    <col min="6" max="6" width="0.6875" style="189" customWidth="1"/>
    <col min="7" max="7" width="10.6875" style="189" customWidth="1"/>
    <col min="8" max="8" width="0.6875" style="189" customWidth="1"/>
    <col min="9" max="9" width="9.5625" style="189" customWidth="1"/>
    <col min="10" max="10" width="0.6875" style="189" customWidth="1"/>
    <col min="11" max="11" width="9.6875" style="189" customWidth="1"/>
    <col min="12" max="12" width="0.6875" style="189" customWidth="1"/>
    <col min="13" max="13" width="12.6875" style="189" customWidth="1"/>
    <col min="14" max="14" width="0.6875" style="189" customWidth="1"/>
    <col min="15" max="15" width="12.6875" style="190" customWidth="1"/>
    <col min="16" max="16" width="0.6875" style="189" customWidth="1"/>
    <col min="17" max="17" width="9.6875" style="189" customWidth="1"/>
    <col min="18" max="18" width="0.6875" style="189" customWidth="1"/>
    <col min="19" max="19" width="10.6875" style="189" customWidth="1"/>
    <col min="20" max="20" width="0.6875" style="189" customWidth="1"/>
    <col min="21" max="21" width="10" style="189" bestFit="1" customWidth="1"/>
    <col min="22" max="22" width="0.6875" style="189" customWidth="1"/>
    <col min="23" max="23" width="10.6875" style="189" customWidth="1"/>
    <col min="24" max="16384" width="9.125" style="138"/>
  </cols>
  <sheetData>
    <row r="1" spans="1:23" ht="9">
      <c r="A1" s="133" t="s">
        <v>0</v>
      </c>
      <c r="B1" s="134"/>
      <c r="C1" s="134"/>
      <c r="D1" s="134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6"/>
      <c r="P1" s="136"/>
      <c r="Q1" s="135"/>
      <c r="R1" s="137"/>
      <c r="S1" s="137"/>
      <c r="T1" s="137"/>
      <c r="U1" s="137"/>
      <c r="V1" s="137"/>
      <c r="W1" s="137"/>
    </row>
    <row r="2" spans="1:23" ht="9">
      <c r="A2" s="139" t="s">
        <v>122</v>
      </c>
      <c r="B2" s="134"/>
      <c r="C2" s="134"/>
      <c r="D2" s="134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6"/>
      <c r="P2" s="140"/>
      <c r="Q2" s="135"/>
      <c r="R2" s="135"/>
      <c r="S2" s="135"/>
      <c r="T2" s="135"/>
      <c r="U2" s="135"/>
      <c r="V2" s="135"/>
      <c r="W2" s="135"/>
    </row>
    <row r="3" spans="1:23" ht="9">
      <c r="A3" s="141" t="s">
        <v>113</v>
      </c>
      <c r="B3" s="142"/>
      <c r="C3" s="142"/>
      <c r="D3" s="142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4"/>
      <c r="P3" s="144"/>
      <c r="Q3" s="143"/>
      <c r="R3" s="145"/>
      <c r="S3" s="145"/>
      <c r="T3" s="145"/>
      <c r="U3" s="145"/>
      <c r="V3" s="145"/>
      <c r="W3" s="145"/>
    </row>
    <row r="4" spans="1:23" ht="9">
      <c r="A4" s="146"/>
      <c r="B4" s="147"/>
      <c r="C4" s="147"/>
      <c r="D4" s="147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9"/>
      <c r="P4" s="149"/>
      <c r="Q4" s="148"/>
      <c r="R4" s="150"/>
      <c r="S4" s="150"/>
      <c r="T4" s="150"/>
      <c r="U4" s="150"/>
      <c r="V4" s="150"/>
      <c r="W4" s="150"/>
    </row>
    <row r="5" spans="1:23" ht="9">
      <c r="A5" s="151"/>
      <c r="B5" s="151"/>
      <c r="C5" s="151"/>
      <c r="D5" s="151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</row>
    <row r="6" spans="1:23" ht="9">
      <c r="A6" s="152"/>
      <c r="B6" s="152"/>
      <c r="C6" s="152"/>
      <c r="D6" s="152"/>
      <c r="E6" s="153" t="s">
        <v>123</v>
      </c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</row>
    <row r="7" spans="1:23" ht="9">
      <c r="A7" s="154"/>
      <c r="B7" s="154"/>
      <c r="C7" s="154"/>
      <c r="D7" s="154"/>
      <c r="E7" s="155" t="s">
        <v>124</v>
      </c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6"/>
      <c r="U7" s="156"/>
      <c r="V7" s="156"/>
      <c r="W7" s="156"/>
    </row>
    <row r="8" spans="1:23" ht="9">
      <c r="A8" s="154"/>
      <c r="B8" s="154"/>
      <c r="C8" s="154"/>
      <c r="D8" s="154"/>
      <c r="E8" s="157"/>
      <c r="F8" s="158"/>
      <c r="G8" s="158" t="s">
        <v>125</v>
      </c>
      <c r="H8" s="158"/>
      <c r="I8" s="157" t="s">
        <v>126</v>
      </c>
      <c r="J8" s="158"/>
      <c r="K8" s="159" t="s">
        <v>61</v>
      </c>
      <c r="L8" s="159"/>
      <c r="M8" s="159"/>
      <c r="N8" s="158"/>
      <c r="O8" s="160" t="s">
        <v>64</v>
      </c>
      <c r="P8" s="160"/>
      <c r="Q8" s="160"/>
      <c r="R8" s="161"/>
      <c r="S8" s="162"/>
      <c r="T8" s="161"/>
      <c r="U8" s="162"/>
      <c r="V8" s="161"/>
      <c r="W8" s="158"/>
    </row>
    <row r="9" spans="1:23" ht="9">
      <c r="A9" s="154"/>
      <c r="B9" s="154"/>
      <c r="C9" s="154"/>
      <c r="D9" s="154"/>
      <c r="E9" s="157" t="s">
        <v>127</v>
      </c>
      <c r="F9" s="163"/>
      <c r="G9" s="158" t="s">
        <v>128</v>
      </c>
      <c r="H9" s="162"/>
      <c r="I9" s="158" t="s">
        <v>129</v>
      </c>
      <c r="J9" s="162"/>
      <c r="K9" s="164" t="s">
        <v>130</v>
      </c>
      <c r="L9" s="165"/>
      <c r="M9" s="164"/>
      <c r="N9" s="162"/>
      <c r="O9" s="166" t="s">
        <v>93</v>
      </c>
      <c r="P9" s="166"/>
      <c r="Q9" s="166"/>
      <c r="R9" s="158"/>
      <c r="S9" s="158"/>
      <c r="T9" s="158"/>
      <c r="U9" s="167" t="s">
        <v>131</v>
      </c>
      <c r="V9" s="158"/>
      <c r="W9" s="158"/>
    </row>
    <row r="10" spans="1:23" ht="9">
      <c r="A10" s="154"/>
      <c r="B10" s="154"/>
      <c r="C10" s="154"/>
      <c r="D10" s="154"/>
      <c r="E10" s="168" t="s">
        <v>132</v>
      </c>
      <c r="F10" s="158"/>
      <c r="G10" s="158" t="s">
        <v>133</v>
      </c>
      <c r="H10" s="158"/>
      <c r="I10" s="167" t="s">
        <v>134</v>
      </c>
      <c r="J10" s="158"/>
      <c r="K10" s="169" t="s">
        <v>135</v>
      </c>
      <c r="L10" s="158"/>
      <c r="M10" s="167"/>
      <c r="N10" s="158"/>
      <c r="O10" s="167" t="s">
        <v>136</v>
      </c>
      <c r="P10" s="158"/>
      <c r="Q10" s="167" t="s">
        <v>137</v>
      </c>
      <c r="R10" s="158"/>
      <c r="S10" s="158" t="s">
        <v>138</v>
      </c>
      <c r="T10" s="158"/>
      <c r="U10" s="167" t="s">
        <v>139</v>
      </c>
      <c r="V10" s="158"/>
      <c r="W10" s="158"/>
    </row>
    <row r="11" spans="1:23" ht="9">
      <c r="A11" s="154"/>
      <c r="B11" s="154"/>
      <c r="C11" s="154"/>
      <c r="D11" s="154"/>
      <c r="E11" s="168" t="s">
        <v>140</v>
      </c>
      <c r="F11" s="158"/>
      <c r="G11" s="158" t="s">
        <v>141</v>
      </c>
      <c r="H11" s="158"/>
      <c r="I11" s="167" t="s">
        <v>142</v>
      </c>
      <c r="J11" s="158"/>
      <c r="K11" s="168" t="s">
        <v>143</v>
      </c>
      <c r="L11" s="158"/>
      <c r="M11" s="167" t="s">
        <v>63</v>
      </c>
      <c r="N11" s="158"/>
      <c r="O11" s="170" t="s">
        <v>144</v>
      </c>
      <c r="P11" s="158"/>
      <c r="Q11" s="170" t="s">
        <v>145</v>
      </c>
      <c r="R11" s="158"/>
      <c r="S11" s="158" t="s">
        <v>146</v>
      </c>
      <c r="T11" s="158"/>
      <c r="U11" s="171" t="s">
        <v>147</v>
      </c>
      <c r="V11" s="158"/>
      <c r="W11" s="158" t="s">
        <v>148</v>
      </c>
    </row>
    <row r="12" spans="1:23" ht="9">
      <c r="A12" s="154"/>
      <c r="B12" s="154"/>
      <c r="C12" s="172" t="s">
        <v>72</v>
      </c>
      <c r="D12" s="154"/>
      <c r="E12" s="173" t="s">
        <v>14</v>
      </c>
      <c r="F12" s="158"/>
      <c r="G12" s="174" t="s">
        <v>14</v>
      </c>
      <c r="H12" s="158"/>
      <c r="I12" s="173" t="s">
        <v>14</v>
      </c>
      <c r="J12" s="158"/>
      <c r="K12" s="173" t="s">
        <v>14</v>
      </c>
      <c r="L12" s="158"/>
      <c r="M12" s="173" t="s">
        <v>14</v>
      </c>
      <c r="N12" s="158"/>
      <c r="O12" s="173" t="s">
        <v>14</v>
      </c>
      <c r="P12" s="158"/>
      <c r="Q12" s="173" t="s">
        <v>14</v>
      </c>
      <c r="R12" s="158"/>
      <c r="S12" s="173" t="s">
        <v>14</v>
      </c>
      <c r="T12" s="158"/>
      <c r="U12" s="173" t="s">
        <v>14</v>
      </c>
      <c r="V12" s="158"/>
      <c r="W12" s="173" t="s">
        <v>14</v>
      </c>
    </row>
    <row r="13" spans="1:23" ht="9"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7"/>
      <c r="Q13" s="176"/>
      <c r="R13" s="177"/>
      <c r="S13" s="177"/>
      <c r="T13" s="177"/>
      <c r="U13" s="177"/>
      <c r="V13" s="177"/>
      <c r="W13" s="177"/>
    </row>
    <row r="14" spans="1:23" ht="9">
      <c r="A14" s="178" t="s">
        <v>149</v>
      </c>
      <c r="B14" s="179"/>
      <c r="C14" s="180"/>
      <c r="D14" s="181"/>
      <c r="E14" s="182">
        <v>200000000</v>
      </c>
      <c r="F14" s="182">
        <v>0</v>
      </c>
      <c r="G14" s="182">
        <v>331641290</v>
      </c>
      <c r="H14" s="182">
        <v>0</v>
      </c>
      <c r="I14" s="182">
        <v>25045423</v>
      </c>
      <c r="J14" s="182">
        <v>0</v>
      </c>
      <c r="K14" s="182">
        <v>8890687</v>
      </c>
      <c r="L14" s="182">
        <v>0</v>
      </c>
      <c r="M14" s="182">
        <v>88708278</v>
      </c>
      <c r="N14" s="182">
        <v>0</v>
      </c>
      <c r="O14" s="182">
        <v>255124</v>
      </c>
      <c r="P14" s="182">
        <v>0</v>
      </c>
      <c r="Q14" s="182">
        <v>211879</v>
      </c>
      <c r="R14" s="182">
        <v>0</v>
      </c>
      <c r="S14" s="182">
        <f>SUM(E14:R14)</f>
        <v>654752681</v>
      </c>
      <c r="T14" s="182">
        <v>0</v>
      </c>
      <c r="U14" s="182">
        <v>2780316</v>
      </c>
      <c r="V14" s="182">
        <v>0</v>
      </c>
      <c r="W14" s="182">
        <f>SUM(S14:U14)</f>
        <v>657532997</v>
      </c>
    </row>
    <row r="15" spans="1:23" ht="9">
      <c r="A15" s="183" t="s">
        <v>150</v>
      </c>
      <c r="B15" s="181"/>
      <c r="C15" s="154">
        <v>17</v>
      </c>
      <c r="D15" s="181"/>
      <c r="E15" s="182">
        <v>0</v>
      </c>
      <c r="F15" s="182">
        <v>0</v>
      </c>
      <c r="G15" s="182">
        <v>0</v>
      </c>
      <c r="H15" s="182">
        <v>0</v>
      </c>
      <c r="I15" s="182">
        <v>0</v>
      </c>
      <c r="J15" s="182">
        <v>0</v>
      </c>
      <c r="K15" s="182">
        <v>0</v>
      </c>
      <c r="L15" s="182">
        <v>0</v>
      </c>
      <c r="M15" s="182">
        <v>-36000000</v>
      </c>
      <c r="N15" s="182">
        <v>0</v>
      </c>
      <c r="O15" s="182">
        <v>0</v>
      </c>
      <c r="P15" s="182">
        <v>0</v>
      </c>
      <c r="Q15" s="182">
        <v>0</v>
      </c>
      <c r="R15" s="182">
        <v>0</v>
      </c>
      <c r="S15" s="182">
        <f>SUM(E15:R15)</f>
        <v>-36000000</v>
      </c>
      <c r="T15" s="182">
        <v>0</v>
      </c>
      <c r="U15" s="182">
        <v>0</v>
      </c>
      <c r="V15" s="182">
        <v>0</v>
      </c>
      <c r="W15" s="182">
        <f>SUM(S15:U15)</f>
        <v>-36000000</v>
      </c>
    </row>
    <row r="16" spans="1:23" ht="9">
      <c r="A16" s="184" t="s">
        <v>151</v>
      </c>
      <c r="B16" s="184"/>
      <c r="C16" s="154"/>
      <c r="D16" s="181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</row>
    <row r="17" spans="1:23" ht="9">
      <c r="A17" s="184"/>
      <c r="B17" s="184" t="s">
        <v>105</v>
      </c>
      <c r="C17" s="185"/>
      <c r="D17" s="186"/>
      <c r="E17" s="187">
        <v>0</v>
      </c>
      <c r="F17" s="182"/>
      <c r="G17" s="187">
        <v>0</v>
      </c>
      <c r="H17" s="182"/>
      <c r="I17" s="187">
        <v>0</v>
      </c>
      <c r="J17" s="182"/>
      <c r="K17" s="187">
        <v>0</v>
      </c>
      <c r="L17" s="182"/>
      <c r="M17" s="187">
        <v>-2912107</v>
      </c>
      <c r="N17" s="182"/>
      <c r="O17" s="187">
        <v>26851</v>
      </c>
      <c r="P17" s="182"/>
      <c r="Q17" s="187">
        <v>0</v>
      </c>
      <c r="R17" s="182"/>
      <c r="S17" s="187">
        <f>SUM(E17:R17)</f>
        <v>-2885256</v>
      </c>
      <c r="T17" s="182"/>
      <c r="U17" s="187">
        <v>-1380474</v>
      </c>
      <c r="V17" s="182"/>
      <c r="W17" s="187">
        <f>SUM(S17:U17)</f>
        <v>-4265730</v>
      </c>
    </row>
    <row r="18" spans="1:23" ht="9">
      <c r="C18" s="154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</row>
    <row r="19" spans="1:23" ht="9.4" thickBot="1">
      <c r="A19" s="178" t="s">
        <v>152</v>
      </c>
      <c r="B19" s="181"/>
      <c r="C19" s="180"/>
      <c r="D19" s="181"/>
      <c r="E19" s="188">
        <f t="shared" ref="E19:M19" si="0">SUM(E14:E18)</f>
        <v>200000000</v>
      </c>
      <c r="F19" s="182">
        <f t="shared" si="0"/>
        <v>0</v>
      </c>
      <c r="G19" s="188">
        <f t="shared" si="0"/>
        <v>331641290</v>
      </c>
      <c r="H19" s="182">
        <f t="shared" si="0"/>
        <v>0</v>
      </c>
      <c r="I19" s="188">
        <f t="shared" si="0"/>
        <v>25045423</v>
      </c>
      <c r="J19" s="182">
        <f t="shared" si="0"/>
        <v>0</v>
      </c>
      <c r="K19" s="188">
        <f t="shared" si="0"/>
        <v>8890687</v>
      </c>
      <c r="L19" s="182">
        <f t="shared" si="0"/>
        <v>0</v>
      </c>
      <c r="M19" s="188">
        <f t="shared" si="0"/>
        <v>49796171</v>
      </c>
      <c r="N19" s="182"/>
      <c r="O19" s="188">
        <f t="shared" ref="O19:U19" si="1">SUM(O14:O18)</f>
        <v>281975</v>
      </c>
      <c r="P19" s="182">
        <f t="shared" si="1"/>
        <v>0</v>
      </c>
      <c r="Q19" s="188">
        <f t="shared" si="1"/>
        <v>211879</v>
      </c>
      <c r="R19" s="182">
        <f t="shared" si="1"/>
        <v>0</v>
      </c>
      <c r="S19" s="188">
        <f t="shared" si="1"/>
        <v>615867425</v>
      </c>
      <c r="T19" s="182">
        <f t="shared" si="1"/>
        <v>0</v>
      </c>
      <c r="U19" s="188">
        <f t="shared" si="1"/>
        <v>1399842</v>
      </c>
      <c r="V19" s="182"/>
      <c r="W19" s="188">
        <f>SUM(W14:W18)</f>
        <v>617267267</v>
      </c>
    </row>
    <row r="20" spans="1:23" ht="9.4" thickTop="1">
      <c r="A20" s="181"/>
      <c r="B20" s="181"/>
      <c r="C20" s="180"/>
      <c r="D20" s="181"/>
    </row>
    <row r="21" spans="1:23" ht="9">
      <c r="A21" s="178" t="s">
        <v>153</v>
      </c>
      <c r="B21" s="181"/>
      <c r="C21" s="180"/>
      <c r="D21" s="181"/>
      <c r="E21" s="182">
        <v>200000000</v>
      </c>
      <c r="F21" s="182">
        <v>0</v>
      </c>
      <c r="G21" s="182">
        <v>331641290</v>
      </c>
      <c r="H21" s="182">
        <v>0</v>
      </c>
      <c r="I21" s="182">
        <v>25045423</v>
      </c>
      <c r="J21" s="182">
        <v>0</v>
      </c>
      <c r="K21" s="182">
        <v>6376578</v>
      </c>
      <c r="L21" s="182">
        <v>0</v>
      </c>
      <c r="M21" s="182">
        <v>122853323</v>
      </c>
      <c r="N21" s="182">
        <v>0</v>
      </c>
      <c r="O21" s="182">
        <v>1240860</v>
      </c>
      <c r="P21" s="182">
        <v>0</v>
      </c>
      <c r="Q21" s="182">
        <v>0</v>
      </c>
      <c r="R21" s="182">
        <v>0</v>
      </c>
      <c r="S21" s="182">
        <v>687157474</v>
      </c>
      <c r="T21" s="182">
        <v>0</v>
      </c>
      <c r="U21" s="182">
        <v>0</v>
      </c>
      <c r="V21" s="182">
        <v>0</v>
      </c>
      <c r="W21" s="182">
        <v>687157474</v>
      </c>
    </row>
    <row r="22" spans="1:23" ht="9">
      <c r="A22" s="184" t="s">
        <v>154</v>
      </c>
      <c r="B22" s="186"/>
      <c r="C22" s="185"/>
      <c r="D22" s="186"/>
      <c r="E22" s="182">
        <v>0</v>
      </c>
      <c r="F22" s="182">
        <v>0</v>
      </c>
      <c r="G22" s="182">
        <v>0</v>
      </c>
      <c r="H22" s="182">
        <v>0</v>
      </c>
      <c r="I22" s="182">
        <v>0</v>
      </c>
      <c r="J22" s="182">
        <v>0</v>
      </c>
      <c r="K22" s="182">
        <v>2095391</v>
      </c>
      <c r="L22" s="182">
        <v>0</v>
      </c>
      <c r="M22" s="182">
        <v>-2095391</v>
      </c>
      <c r="N22" s="182">
        <v>0</v>
      </c>
      <c r="O22" s="182">
        <v>0</v>
      </c>
      <c r="P22" s="182">
        <v>0</v>
      </c>
      <c r="Q22" s="182">
        <v>0</v>
      </c>
      <c r="R22" s="182">
        <v>0</v>
      </c>
      <c r="S22" s="182">
        <v>0</v>
      </c>
      <c r="T22" s="182">
        <v>0</v>
      </c>
      <c r="U22" s="182">
        <v>0</v>
      </c>
      <c r="V22" s="182">
        <v>0</v>
      </c>
      <c r="W22" s="182">
        <v>0</v>
      </c>
    </row>
    <row r="23" spans="1:23" ht="9">
      <c r="A23" s="183" t="s">
        <v>150</v>
      </c>
      <c r="B23" s="181"/>
      <c r="C23" s="154">
        <v>17</v>
      </c>
      <c r="D23" s="181"/>
      <c r="E23" s="182">
        <v>0</v>
      </c>
      <c r="F23" s="182">
        <v>0</v>
      </c>
      <c r="G23" s="182">
        <v>0</v>
      </c>
      <c r="H23" s="182">
        <v>0</v>
      </c>
      <c r="I23" s="182">
        <v>0</v>
      </c>
      <c r="J23" s="182">
        <v>0</v>
      </c>
      <c r="K23" s="182">
        <v>0</v>
      </c>
      <c r="L23" s="182">
        <v>0</v>
      </c>
      <c r="M23" s="182">
        <v>-80000000</v>
      </c>
      <c r="N23" s="182">
        <v>0</v>
      </c>
      <c r="O23" s="182">
        <v>0</v>
      </c>
      <c r="P23" s="182">
        <v>0</v>
      </c>
      <c r="Q23" s="182">
        <v>0</v>
      </c>
      <c r="R23" s="182">
        <v>0</v>
      </c>
      <c r="S23" s="182">
        <v>-80000000</v>
      </c>
      <c r="T23" s="182">
        <v>0</v>
      </c>
      <c r="U23" s="182">
        <v>0</v>
      </c>
      <c r="V23" s="182">
        <v>0</v>
      </c>
      <c r="W23" s="182">
        <v>-80000000</v>
      </c>
    </row>
    <row r="24" spans="1:23" ht="9">
      <c r="A24" s="184" t="s">
        <v>155</v>
      </c>
      <c r="B24" s="184"/>
      <c r="C24" s="185"/>
      <c r="D24" s="186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</row>
    <row r="25" spans="1:23" ht="9">
      <c r="A25" s="184"/>
      <c r="B25" s="184" t="s">
        <v>105</v>
      </c>
      <c r="C25" s="185"/>
      <c r="D25" s="186"/>
      <c r="E25" s="187">
        <v>0</v>
      </c>
      <c r="F25" s="182">
        <v>0</v>
      </c>
      <c r="G25" s="187">
        <v>0</v>
      </c>
      <c r="H25" s="182">
        <v>0</v>
      </c>
      <c r="I25" s="187">
        <v>0</v>
      </c>
      <c r="J25" s="182">
        <v>0</v>
      </c>
      <c r="K25" s="187">
        <v>0</v>
      </c>
      <c r="L25" s="182">
        <v>0</v>
      </c>
      <c r="M25" s="187">
        <v>39433331</v>
      </c>
      <c r="N25" s="182">
        <v>0</v>
      </c>
      <c r="O25" s="187">
        <v>-460940</v>
      </c>
      <c r="P25" s="182">
        <v>0</v>
      </c>
      <c r="Q25" s="187">
        <v>0</v>
      </c>
      <c r="R25" s="182">
        <v>0</v>
      </c>
      <c r="S25" s="187">
        <v>38972391</v>
      </c>
      <c r="T25" s="182">
        <v>0</v>
      </c>
      <c r="U25" s="187">
        <v>0</v>
      </c>
      <c r="V25" s="182">
        <v>0</v>
      </c>
      <c r="W25" s="187">
        <v>38972391</v>
      </c>
    </row>
    <row r="26" spans="1:23" ht="9">
      <c r="C26" s="154"/>
      <c r="E26" s="176"/>
      <c r="F26" s="176"/>
      <c r="G26" s="176"/>
      <c r="H26" s="176"/>
      <c r="I26" s="176"/>
      <c r="J26" s="176"/>
      <c r="K26" s="176"/>
      <c r="L26" s="176"/>
      <c r="M26" s="176"/>
      <c r="N26" s="176"/>
      <c r="O26" s="176"/>
      <c r="P26" s="177"/>
      <c r="Q26" s="176"/>
      <c r="R26" s="177"/>
      <c r="S26" s="177"/>
      <c r="T26" s="177"/>
      <c r="U26" s="177"/>
      <c r="V26" s="177"/>
      <c r="W26" s="177"/>
    </row>
    <row r="27" spans="1:23" ht="9.4" thickBot="1">
      <c r="A27" s="178" t="s">
        <v>156</v>
      </c>
      <c r="B27" s="181"/>
      <c r="C27" s="180"/>
      <c r="D27" s="181"/>
      <c r="E27" s="188">
        <f t="shared" ref="E27:O27" si="2">SUM(E21:E26)</f>
        <v>200000000</v>
      </c>
      <c r="F27" s="182">
        <f t="shared" si="2"/>
        <v>0</v>
      </c>
      <c r="G27" s="188">
        <f t="shared" si="2"/>
        <v>331641290</v>
      </c>
      <c r="H27" s="182">
        <f t="shared" si="2"/>
        <v>0</v>
      </c>
      <c r="I27" s="188">
        <f t="shared" si="2"/>
        <v>25045423</v>
      </c>
      <c r="J27" s="182">
        <f t="shared" si="2"/>
        <v>0</v>
      </c>
      <c r="K27" s="188">
        <f t="shared" si="2"/>
        <v>8471969</v>
      </c>
      <c r="L27" s="182">
        <f t="shared" si="2"/>
        <v>0</v>
      </c>
      <c r="M27" s="188">
        <f t="shared" si="2"/>
        <v>80191263</v>
      </c>
      <c r="N27" s="182">
        <f t="shared" si="2"/>
        <v>0</v>
      </c>
      <c r="O27" s="188">
        <f t="shared" si="2"/>
        <v>779920</v>
      </c>
      <c r="P27" s="182"/>
      <c r="Q27" s="188">
        <v>0</v>
      </c>
      <c r="R27" s="182"/>
      <c r="S27" s="188">
        <f>SUM(S21:S26)</f>
        <v>646129865</v>
      </c>
      <c r="T27" s="182"/>
      <c r="U27" s="188">
        <v>0</v>
      </c>
      <c r="V27" s="182"/>
      <c r="W27" s="188">
        <v>646129865</v>
      </c>
    </row>
    <row r="28" spans="1:23" ht="9.4" thickTop="1">
      <c r="A28" s="181"/>
      <c r="B28" s="181"/>
      <c r="C28" s="180"/>
      <c r="D28" s="181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  <c r="U28" s="182"/>
      <c r="V28" s="182"/>
      <c r="W28" s="182"/>
    </row>
    <row r="29" spans="1:23" ht="9">
      <c r="A29" s="181"/>
      <c r="B29" s="181"/>
      <c r="C29" s="180"/>
      <c r="D29" s="181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</row>
    <row r="30" spans="1:23" ht="9">
      <c r="A30" s="181"/>
      <c r="B30" s="181"/>
      <c r="C30" s="180"/>
      <c r="D30" s="181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  <c r="U30" s="182"/>
      <c r="V30" s="182"/>
      <c r="W30" s="182"/>
    </row>
    <row r="31" spans="1:23" ht="9">
      <c r="A31" s="181"/>
      <c r="B31" s="181"/>
      <c r="C31" s="180"/>
      <c r="D31" s="181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2"/>
      <c r="U31" s="182"/>
      <c r="V31" s="182"/>
      <c r="W31" s="182"/>
    </row>
    <row r="32" spans="1:23" ht="9">
      <c r="A32" s="181"/>
      <c r="B32" s="181"/>
      <c r="C32" s="180"/>
      <c r="D32" s="181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  <c r="U32" s="182"/>
      <c r="V32" s="182"/>
      <c r="W32" s="182"/>
    </row>
    <row r="33" spans="1:23" ht="9">
      <c r="A33" s="181"/>
      <c r="B33" s="181"/>
      <c r="C33" s="180"/>
      <c r="D33" s="181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  <c r="R33" s="182"/>
      <c r="S33" s="182"/>
      <c r="T33" s="182"/>
      <c r="U33" s="182"/>
      <c r="V33" s="182"/>
      <c r="W33" s="182"/>
    </row>
    <row r="34" spans="1:23" ht="9">
      <c r="A34" s="181"/>
      <c r="B34" s="181"/>
      <c r="C34" s="180"/>
      <c r="D34" s="181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</row>
    <row r="35" spans="1:23" ht="9">
      <c r="A35" s="181"/>
      <c r="B35" s="181"/>
      <c r="C35" s="180"/>
      <c r="D35" s="181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  <c r="U35" s="182"/>
      <c r="V35" s="182"/>
      <c r="W35" s="182"/>
    </row>
    <row r="36" spans="1:23" ht="9">
      <c r="A36" s="181"/>
      <c r="B36" s="181"/>
      <c r="C36" s="180"/>
      <c r="D36" s="181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  <c r="U36" s="182"/>
      <c r="V36" s="182"/>
      <c r="W36" s="182"/>
    </row>
    <row r="37" spans="1:23" ht="9">
      <c r="A37" s="181"/>
      <c r="B37" s="181"/>
      <c r="C37" s="180"/>
      <c r="D37" s="181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  <c r="U37" s="182"/>
      <c r="V37" s="182"/>
      <c r="W37" s="182"/>
    </row>
    <row r="38" spans="1:23" ht="9">
      <c r="A38" s="181"/>
      <c r="B38" s="181"/>
      <c r="C38" s="180"/>
      <c r="D38" s="181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  <c r="U38" s="182"/>
      <c r="V38" s="182"/>
      <c r="W38" s="182"/>
    </row>
    <row r="39" spans="1:23" ht="9">
      <c r="A39" s="181"/>
      <c r="B39" s="181"/>
      <c r="C39" s="180"/>
      <c r="D39" s="181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  <c r="U39" s="182"/>
      <c r="V39" s="182"/>
      <c r="W39" s="182"/>
    </row>
    <row r="40" spans="1:23" ht="9">
      <c r="A40" s="191" t="s">
        <v>38</v>
      </c>
      <c r="B40" s="191"/>
      <c r="C40" s="191"/>
      <c r="D40" s="191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87"/>
      <c r="S40" s="187"/>
      <c r="T40" s="187"/>
      <c r="U40" s="187"/>
      <c r="V40" s="187"/>
      <c r="W40" s="187"/>
    </row>
    <row r="41" spans="1:23" ht="9"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2"/>
      <c r="Q41" s="192"/>
      <c r="R41" s="192"/>
      <c r="S41" s="192"/>
      <c r="T41" s="192"/>
      <c r="U41" s="192"/>
      <c r="V41" s="192"/>
      <c r="W41" s="192">
        <v>8</v>
      </c>
    </row>
    <row r="42" spans="1:23" ht="9">
      <c r="E42" s="192"/>
      <c r="F42" s="192"/>
      <c r="G42" s="192"/>
      <c r="H42" s="192"/>
      <c r="I42" s="192"/>
      <c r="J42" s="192"/>
      <c r="K42" s="192"/>
      <c r="L42" s="192"/>
      <c r="M42" s="192"/>
      <c r="N42" s="192"/>
      <c r="O42" s="193"/>
      <c r="P42" s="192"/>
      <c r="Q42" s="192"/>
      <c r="R42" s="192"/>
      <c r="S42" s="192"/>
      <c r="T42" s="192"/>
      <c r="U42" s="192"/>
      <c r="V42" s="192"/>
      <c r="W42" s="192"/>
    </row>
    <row r="43" spans="1:23" ht="9"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3"/>
      <c r="P43" s="192"/>
      <c r="Q43" s="192"/>
      <c r="R43" s="192"/>
      <c r="S43" s="192"/>
      <c r="T43" s="192"/>
      <c r="U43" s="192"/>
      <c r="V43" s="192"/>
      <c r="W43" s="192"/>
    </row>
  </sheetData>
  <mergeCells count="5">
    <mergeCell ref="E6:W6"/>
    <mergeCell ref="E7:S7"/>
    <mergeCell ref="K8:M8"/>
    <mergeCell ref="O8:Q8"/>
    <mergeCell ref="O9:Q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workbookViewId="0">
      <selection sqref="A1:XFD1048576"/>
    </sheetView>
  </sheetViews>
  <sheetFormatPr defaultColWidth="9.125" defaultRowHeight="15.95" customHeight="1"/>
  <cols>
    <col min="1" max="1" width="1.6875" style="233" customWidth="1"/>
    <col min="2" max="2" width="31.6875" style="233" customWidth="1"/>
    <col min="3" max="3" width="4.6875" style="233" customWidth="1"/>
    <col min="4" max="4" width="0.6875" style="233" customWidth="1"/>
    <col min="5" max="5" width="10.875" style="257" bestFit="1" customWidth="1"/>
    <col min="6" max="6" width="0.6875" style="257" customWidth="1"/>
    <col min="7" max="7" width="10.6875" style="257" customWidth="1"/>
    <col min="8" max="8" width="0.6875" style="253" customWidth="1"/>
    <col min="9" max="9" width="11.6875" style="253" customWidth="1"/>
    <col min="10" max="10" width="0.6875" style="257" customWidth="1"/>
    <col min="11" max="11" width="11.5625" style="257" bestFit="1" customWidth="1"/>
    <col min="12" max="12" width="0.6875" style="257" customWidth="1"/>
    <col min="13" max="13" width="12.6875" style="257" customWidth="1"/>
    <col min="14" max="14" width="0.6875" style="257" customWidth="1"/>
    <col min="15" max="15" width="14.6875" style="257" customWidth="1"/>
    <col min="16" max="16" width="1" style="257" customWidth="1"/>
    <col min="17" max="17" width="9.5625" style="258" bestFit="1" customWidth="1"/>
    <col min="18" max="18" width="0.6875" style="257" customWidth="1"/>
    <col min="19" max="19" width="10.6875" style="258" customWidth="1"/>
    <col min="20" max="16384" width="9.125" style="199"/>
  </cols>
  <sheetData>
    <row r="1" spans="1:19" ht="10.15">
      <c r="A1" s="194" t="s">
        <v>0</v>
      </c>
      <c r="B1" s="195"/>
      <c r="C1" s="195"/>
      <c r="D1" s="195"/>
      <c r="E1" s="196"/>
      <c r="F1" s="196"/>
      <c r="G1" s="196"/>
      <c r="H1" s="197"/>
      <c r="I1" s="197"/>
      <c r="J1" s="196"/>
      <c r="K1" s="196"/>
      <c r="L1" s="196"/>
      <c r="M1" s="196"/>
      <c r="N1" s="196"/>
      <c r="O1" s="196"/>
      <c r="P1" s="196"/>
      <c r="Q1" s="198"/>
      <c r="R1" s="198"/>
      <c r="S1" s="198"/>
    </row>
    <row r="2" spans="1:19" ht="10.15">
      <c r="A2" s="200" t="s">
        <v>157</v>
      </c>
      <c r="B2" s="195"/>
      <c r="C2" s="195"/>
      <c r="D2" s="195"/>
      <c r="E2" s="196"/>
      <c r="F2" s="196"/>
      <c r="G2" s="196"/>
      <c r="H2" s="197"/>
      <c r="I2" s="197"/>
      <c r="J2" s="196"/>
      <c r="K2" s="196"/>
      <c r="L2" s="196"/>
      <c r="M2" s="196"/>
      <c r="N2" s="196"/>
      <c r="O2" s="196"/>
      <c r="P2" s="196"/>
      <c r="Q2" s="198"/>
      <c r="R2" s="201"/>
      <c r="S2" s="201"/>
    </row>
    <row r="3" spans="1:19" ht="10.15">
      <c r="A3" s="202" t="s">
        <v>113</v>
      </c>
      <c r="B3" s="203"/>
      <c r="C3" s="203"/>
      <c r="D3" s="203"/>
      <c r="E3" s="204"/>
      <c r="F3" s="204"/>
      <c r="G3" s="204"/>
      <c r="H3" s="205"/>
      <c r="I3" s="205"/>
      <c r="J3" s="204"/>
      <c r="K3" s="204"/>
      <c r="L3" s="204"/>
      <c r="M3" s="204"/>
      <c r="N3" s="204"/>
      <c r="O3" s="204"/>
      <c r="P3" s="204"/>
      <c r="Q3" s="206"/>
      <c r="R3" s="206"/>
      <c r="S3" s="206"/>
    </row>
    <row r="4" spans="1:19" ht="10.15">
      <c r="A4" s="207"/>
      <c r="B4" s="208"/>
      <c r="C4" s="208"/>
      <c r="D4" s="208"/>
      <c r="E4" s="209"/>
      <c r="F4" s="209"/>
      <c r="G4" s="209"/>
      <c r="H4" s="210"/>
      <c r="I4" s="210"/>
      <c r="J4" s="209"/>
      <c r="K4" s="209"/>
      <c r="L4" s="209"/>
      <c r="M4" s="209"/>
      <c r="N4" s="209"/>
      <c r="O4" s="209"/>
      <c r="P4" s="209"/>
      <c r="Q4" s="211"/>
      <c r="R4" s="211"/>
      <c r="S4" s="211"/>
    </row>
    <row r="5" spans="1:19" ht="10.15">
      <c r="A5" s="212"/>
      <c r="B5" s="212"/>
      <c r="C5" s="212"/>
      <c r="D5" s="212"/>
      <c r="E5" s="196"/>
      <c r="F5" s="196"/>
      <c r="G5" s="196"/>
      <c r="H5" s="197"/>
      <c r="I5" s="197"/>
      <c r="J5" s="196"/>
      <c r="K5" s="196"/>
      <c r="L5" s="196"/>
      <c r="M5" s="196"/>
      <c r="N5" s="196"/>
      <c r="O5" s="196"/>
      <c r="P5" s="196"/>
      <c r="Q5" s="196"/>
      <c r="R5" s="196"/>
      <c r="S5" s="196"/>
    </row>
    <row r="6" spans="1:19" ht="10.15">
      <c r="A6" s="213"/>
      <c r="B6" s="213"/>
      <c r="C6" s="213"/>
      <c r="D6" s="213"/>
      <c r="E6" s="214" t="s">
        <v>158</v>
      </c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</row>
    <row r="7" spans="1:19" ht="10.15">
      <c r="A7" s="215"/>
      <c r="B7" s="215"/>
      <c r="C7" s="215"/>
      <c r="D7" s="215"/>
      <c r="E7" s="216"/>
      <c r="F7" s="217"/>
      <c r="G7" s="217" t="s">
        <v>125</v>
      </c>
      <c r="H7" s="217"/>
      <c r="I7" s="218"/>
      <c r="J7" s="217"/>
      <c r="K7" s="219" t="s">
        <v>61</v>
      </c>
      <c r="L7" s="219"/>
      <c r="M7" s="219"/>
      <c r="N7" s="217"/>
      <c r="O7" s="220" t="s">
        <v>64</v>
      </c>
      <c r="P7" s="220"/>
      <c r="Q7" s="220"/>
      <c r="R7" s="221"/>
      <c r="S7" s="217"/>
    </row>
    <row r="8" spans="1:19" ht="10.15">
      <c r="A8" s="215"/>
      <c r="B8" s="215"/>
      <c r="C8" s="215"/>
      <c r="D8" s="215"/>
      <c r="E8" s="216" t="s">
        <v>127</v>
      </c>
      <c r="F8" s="222"/>
      <c r="G8" s="217" t="s">
        <v>128</v>
      </c>
      <c r="H8" s="222"/>
      <c r="I8" s="216" t="s">
        <v>126</v>
      </c>
      <c r="J8" s="222"/>
      <c r="K8" s="223" t="s">
        <v>130</v>
      </c>
      <c r="L8" s="224"/>
      <c r="M8" s="224"/>
      <c r="N8" s="222"/>
      <c r="O8" s="225" t="s">
        <v>93</v>
      </c>
      <c r="P8" s="225"/>
      <c r="Q8" s="225"/>
      <c r="R8" s="217"/>
      <c r="S8" s="217"/>
    </row>
    <row r="9" spans="1:19" ht="10.15">
      <c r="A9" s="215"/>
      <c r="B9" s="215"/>
      <c r="C9" s="215"/>
      <c r="D9" s="215"/>
      <c r="E9" s="226" t="s">
        <v>132</v>
      </c>
      <c r="F9" s="217"/>
      <c r="G9" s="217" t="s">
        <v>132</v>
      </c>
      <c r="H9" s="217"/>
      <c r="I9" s="217" t="s">
        <v>159</v>
      </c>
      <c r="J9" s="217"/>
      <c r="K9" s="227" t="s">
        <v>160</v>
      </c>
      <c r="L9" s="217"/>
      <c r="M9" s="228"/>
      <c r="N9" s="217"/>
      <c r="O9" s="228" t="s">
        <v>136</v>
      </c>
      <c r="P9" s="217"/>
      <c r="Q9" s="228" t="s">
        <v>137</v>
      </c>
      <c r="R9" s="217"/>
      <c r="S9" s="217"/>
    </row>
    <row r="10" spans="1:19" ht="10.15">
      <c r="A10" s="215"/>
      <c r="B10" s="215"/>
      <c r="C10" s="215"/>
      <c r="D10" s="215"/>
      <c r="E10" s="226" t="s">
        <v>140</v>
      </c>
      <c r="F10" s="217"/>
      <c r="G10" s="217" t="s">
        <v>161</v>
      </c>
      <c r="H10" s="217"/>
      <c r="I10" s="228" t="s">
        <v>142</v>
      </c>
      <c r="J10" s="217"/>
      <c r="K10" s="226" t="s">
        <v>143</v>
      </c>
      <c r="L10" s="217"/>
      <c r="M10" s="228" t="s">
        <v>63</v>
      </c>
      <c r="N10" s="217"/>
      <c r="O10" s="229" t="s">
        <v>144</v>
      </c>
      <c r="P10" s="217"/>
      <c r="Q10" s="229" t="s">
        <v>145</v>
      </c>
      <c r="R10" s="217"/>
      <c r="S10" s="217" t="s">
        <v>148</v>
      </c>
    </row>
    <row r="11" spans="1:19" ht="10.15">
      <c r="A11" s="215"/>
      <c r="B11" s="215"/>
      <c r="C11" s="230" t="s">
        <v>72</v>
      </c>
      <c r="D11" s="215"/>
      <c r="E11" s="231" t="s">
        <v>14</v>
      </c>
      <c r="F11" s="217"/>
      <c r="G11" s="232" t="s">
        <v>14</v>
      </c>
      <c r="H11" s="217"/>
      <c r="I11" s="231" t="s">
        <v>14</v>
      </c>
      <c r="J11" s="217"/>
      <c r="K11" s="231" t="s">
        <v>14</v>
      </c>
      <c r="L11" s="217"/>
      <c r="M11" s="231" t="s">
        <v>14</v>
      </c>
      <c r="N11" s="217"/>
      <c r="O11" s="231" t="s">
        <v>14</v>
      </c>
      <c r="P11" s="217"/>
      <c r="Q11" s="231" t="s">
        <v>14</v>
      </c>
      <c r="R11" s="217"/>
      <c r="S11" s="231" t="s">
        <v>14</v>
      </c>
    </row>
    <row r="12" spans="1:19" ht="10.15">
      <c r="E12" s="234"/>
      <c r="F12" s="234"/>
      <c r="G12" s="234"/>
      <c r="H12" s="235"/>
      <c r="I12" s="236"/>
      <c r="J12" s="234"/>
      <c r="K12" s="234"/>
      <c r="L12" s="234"/>
      <c r="M12" s="234"/>
      <c r="N12" s="234"/>
      <c r="O12" s="234"/>
      <c r="P12" s="234"/>
      <c r="Q12" s="234"/>
      <c r="R12" s="234"/>
      <c r="S12" s="234"/>
    </row>
    <row r="13" spans="1:19" ht="10.15">
      <c r="A13" s="237" t="s">
        <v>149</v>
      </c>
      <c r="B13" s="238"/>
      <c r="C13" s="239"/>
      <c r="D13" s="238"/>
      <c r="E13" s="240">
        <v>200000000</v>
      </c>
      <c r="F13" s="240">
        <v>0</v>
      </c>
      <c r="G13" s="240">
        <v>331641290</v>
      </c>
      <c r="H13" s="240">
        <v>0</v>
      </c>
      <c r="I13" s="240">
        <v>27974757</v>
      </c>
      <c r="J13" s="240">
        <v>0</v>
      </c>
      <c r="K13" s="240">
        <v>8890687</v>
      </c>
      <c r="L13" s="240">
        <v>0</v>
      </c>
      <c r="M13" s="240">
        <v>81319376</v>
      </c>
      <c r="N13" s="240">
        <v>0</v>
      </c>
      <c r="O13" s="240">
        <v>60610</v>
      </c>
      <c r="P13" s="240">
        <v>0</v>
      </c>
      <c r="Q13" s="240">
        <v>428299</v>
      </c>
      <c r="R13" s="240">
        <v>0</v>
      </c>
      <c r="S13" s="240">
        <f>SUM(E13:R13)</f>
        <v>650315019</v>
      </c>
    </row>
    <row r="14" spans="1:19" ht="10.15">
      <c r="A14" s="241" t="s">
        <v>150</v>
      </c>
      <c r="B14" s="238"/>
      <c r="C14" s="215">
        <v>17</v>
      </c>
      <c r="E14" s="240">
        <v>0</v>
      </c>
      <c r="F14" s="240">
        <v>0</v>
      </c>
      <c r="G14" s="240">
        <v>0</v>
      </c>
      <c r="H14" s="240">
        <v>0</v>
      </c>
      <c r="I14" s="240">
        <v>0</v>
      </c>
      <c r="J14" s="240">
        <v>0</v>
      </c>
      <c r="K14" s="240">
        <v>0</v>
      </c>
      <c r="L14" s="240">
        <v>0</v>
      </c>
      <c r="M14" s="240">
        <v>-36000000</v>
      </c>
      <c r="N14" s="240">
        <v>0</v>
      </c>
      <c r="O14" s="240">
        <v>0</v>
      </c>
      <c r="P14" s="240">
        <v>0</v>
      </c>
      <c r="Q14" s="240">
        <v>0</v>
      </c>
      <c r="R14" s="240">
        <v>0</v>
      </c>
      <c r="S14" s="240">
        <f>SUM(E14:R14)</f>
        <v>-36000000</v>
      </c>
    </row>
    <row r="15" spans="1:19" ht="10.15">
      <c r="A15" s="242" t="s">
        <v>162</v>
      </c>
      <c r="B15" s="242"/>
      <c r="C15" s="243"/>
      <c r="E15" s="244">
        <v>0</v>
      </c>
      <c r="F15" s="245"/>
      <c r="G15" s="244">
        <v>0</v>
      </c>
      <c r="H15" s="236"/>
      <c r="I15" s="244">
        <v>0</v>
      </c>
      <c r="J15" s="245"/>
      <c r="K15" s="244">
        <v>0</v>
      </c>
      <c r="L15" s="245"/>
      <c r="M15" s="244">
        <v>-1439246</v>
      </c>
      <c r="N15" s="234"/>
      <c r="O15" s="244">
        <v>-60610</v>
      </c>
      <c r="P15" s="234"/>
      <c r="Q15" s="244">
        <v>0</v>
      </c>
      <c r="R15" s="234"/>
      <c r="S15" s="244">
        <f>SUM(E15:R15)</f>
        <v>-1499856</v>
      </c>
    </row>
    <row r="16" spans="1:19" ht="10.15">
      <c r="C16" s="215"/>
      <c r="E16" s="234"/>
      <c r="F16" s="234"/>
      <c r="G16" s="234"/>
      <c r="H16" s="234"/>
      <c r="I16" s="236"/>
      <c r="J16" s="234"/>
      <c r="K16" s="234"/>
      <c r="L16" s="234"/>
      <c r="M16" s="234"/>
      <c r="N16" s="234"/>
      <c r="O16" s="234"/>
      <c r="P16" s="234"/>
      <c r="Q16" s="234"/>
      <c r="R16" s="234"/>
      <c r="S16" s="234"/>
    </row>
    <row r="17" spans="1:19" ht="10.5" thickBot="1">
      <c r="A17" s="237" t="s">
        <v>152</v>
      </c>
      <c r="B17" s="238"/>
      <c r="C17" s="239"/>
      <c r="D17" s="238"/>
      <c r="E17" s="246">
        <f>SUM(E13:E16)</f>
        <v>200000000</v>
      </c>
      <c r="F17" s="247">
        <f>SUM(F13:F16)</f>
        <v>0</v>
      </c>
      <c r="G17" s="246">
        <f>SUM(G13:G16)</f>
        <v>331641290</v>
      </c>
      <c r="H17" s="234"/>
      <c r="I17" s="246">
        <f>SUM(I13:I16)</f>
        <v>27974757</v>
      </c>
      <c r="J17" s="247">
        <f>SUM(J13:J16)</f>
        <v>0</v>
      </c>
      <c r="K17" s="246">
        <f>SUM(K13:K16)</f>
        <v>8890687</v>
      </c>
      <c r="L17" s="247"/>
      <c r="M17" s="246">
        <f>SUM(M13:M16)</f>
        <v>43880130</v>
      </c>
      <c r="N17" s="234">
        <f>SUM(N13:N16)</f>
        <v>0</v>
      </c>
      <c r="O17" s="246">
        <f>SUM(O13:O16)</f>
        <v>0</v>
      </c>
      <c r="P17" s="247"/>
      <c r="Q17" s="246">
        <f>SUM(Q13:Q16)</f>
        <v>428299</v>
      </c>
      <c r="R17" s="247"/>
      <c r="S17" s="246">
        <f>SUM(S13:S16)</f>
        <v>612815163</v>
      </c>
    </row>
    <row r="18" spans="1:19" ht="10.5" thickTop="1">
      <c r="A18" s="248"/>
      <c r="B18" s="249"/>
      <c r="C18" s="239"/>
      <c r="D18" s="250"/>
      <c r="E18" s="234"/>
      <c r="F18" s="247"/>
      <c r="G18" s="234"/>
      <c r="H18" s="234"/>
      <c r="I18" s="234"/>
      <c r="J18" s="247"/>
      <c r="K18" s="234"/>
      <c r="L18" s="247"/>
      <c r="M18" s="234"/>
      <c r="N18" s="234"/>
      <c r="O18" s="234"/>
      <c r="P18" s="247"/>
      <c r="Q18" s="234"/>
      <c r="R18" s="247"/>
      <c r="S18" s="234"/>
    </row>
    <row r="19" spans="1:19" ht="10.15">
      <c r="A19" s="237" t="s">
        <v>153</v>
      </c>
      <c r="B19" s="238"/>
      <c r="C19" s="239"/>
      <c r="D19" s="238"/>
      <c r="E19" s="240">
        <v>200000000</v>
      </c>
      <c r="F19" s="240">
        <v>0</v>
      </c>
      <c r="G19" s="240">
        <v>331641290</v>
      </c>
      <c r="H19" s="240">
        <v>0</v>
      </c>
      <c r="I19" s="240">
        <v>27974757</v>
      </c>
      <c r="J19" s="240">
        <v>0</v>
      </c>
      <c r="K19" s="240">
        <v>6376578</v>
      </c>
      <c r="L19" s="240">
        <v>0</v>
      </c>
      <c r="M19" s="240">
        <v>113551296</v>
      </c>
      <c r="N19" s="240">
        <v>0</v>
      </c>
      <c r="O19" s="240">
        <v>1165419</v>
      </c>
      <c r="P19" s="240">
        <v>0</v>
      </c>
      <c r="Q19" s="240">
        <v>0</v>
      </c>
      <c r="R19" s="240">
        <v>0</v>
      </c>
      <c r="S19" s="240">
        <f>SUM(E19:R19)</f>
        <v>680709340</v>
      </c>
    </row>
    <row r="20" spans="1:19" ht="10.15">
      <c r="A20" s="242" t="s">
        <v>154</v>
      </c>
      <c r="B20" s="251"/>
      <c r="C20" s="243"/>
      <c r="E20" s="240">
        <v>0</v>
      </c>
      <c r="F20" s="240">
        <v>0</v>
      </c>
      <c r="G20" s="240">
        <v>0</v>
      </c>
      <c r="H20" s="240">
        <v>0</v>
      </c>
      <c r="I20" s="240">
        <v>0</v>
      </c>
      <c r="J20" s="240">
        <v>0</v>
      </c>
      <c r="K20" s="240">
        <v>2095391</v>
      </c>
      <c r="L20" s="240">
        <v>0</v>
      </c>
      <c r="M20" s="240">
        <v>-2095391</v>
      </c>
      <c r="N20" s="240">
        <v>0</v>
      </c>
      <c r="O20" s="240">
        <v>0</v>
      </c>
      <c r="P20" s="240">
        <v>0</v>
      </c>
      <c r="Q20" s="240">
        <v>0</v>
      </c>
      <c r="R20" s="240">
        <v>0</v>
      </c>
      <c r="S20" s="240">
        <f>SUM(E20:R20)</f>
        <v>0</v>
      </c>
    </row>
    <row r="21" spans="1:19" ht="10.15">
      <c r="A21" s="241" t="s">
        <v>150</v>
      </c>
      <c r="B21" s="238"/>
      <c r="C21" s="243">
        <v>17</v>
      </c>
      <c r="E21" s="240">
        <v>0</v>
      </c>
      <c r="F21" s="240">
        <v>0</v>
      </c>
      <c r="G21" s="240">
        <v>0</v>
      </c>
      <c r="H21" s="240">
        <v>0</v>
      </c>
      <c r="I21" s="240">
        <v>0</v>
      </c>
      <c r="J21" s="240">
        <v>0</v>
      </c>
      <c r="K21" s="240">
        <v>0</v>
      </c>
      <c r="L21" s="240">
        <v>0</v>
      </c>
      <c r="M21" s="240">
        <v>-80000000</v>
      </c>
      <c r="N21" s="240">
        <v>0</v>
      </c>
      <c r="O21" s="240">
        <v>0</v>
      </c>
      <c r="P21" s="240">
        <v>0</v>
      </c>
      <c r="Q21" s="240">
        <v>0</v>
      </c>
      <c r="R21" s="240">
        <v>0</v>
      </c>
      <c r="S21" s="240">
        <f>SUM(E21:R21)</f>
        <v>-80000000</v>
      </c>
    </row>
    <row r="22" spans="1:19" ht="10.15">
      <c r="A22" s="242" t="s">
        <v>163</v>
      </c>
      <c r="B22" s="242"/>
      <c r="C22" s="215"/>
      <c r="E22" s="240"/>
      <c r="F22" s="252"/>
      <c r="G22" s="240"/>
      <c r="H22" s="235"/>
      <c r="I22" s="240"/>
      <c r="J22" s="240"/>
      <c r="K22" s="240"/>
      <c r="L22" s="240"/>
      <c r="M22" s="240"/>
      <c r="N22" s="240"/>
      <c r="O22" s="240"/>
      <c r="P22" s="240"/>
      <c r="Q22" s="240"/>
      <c r="R22" s="247"/>
      <c r="S22" s="234"/>
    </row>
    <row r="23" spans="1:19" ht="10.15">
      <c r="A23" s="242"/>
      <c r="B23" s="242" t="s">
        <v>105</v>
      </c>
      <c r="C23" s="243"/>
      <c r="E23" s="244">
        <v>0</v>
      </c>
      <c r="F23" s="245"/>
      <c r="G23" s="244">
        <v>0</v>
      </c>
      <c r="H23" s="234"/>
      <c r="I23" s="244">
        <v>0</v>
      </c>
      <c r="J23" s="245"/>
      <c r="K23" s="244">
        <v>0</v>
      </c>
      <c r="L23" s="245"/>
      <c r="M23" s="244">
        <v>41844386</v>
      </c>
      <c r="N23" s="234"/>
      <c r="O23" s="244">
        <v>-502293</v>
      </c>
      <c r="P23" s="234"/>
      <c r="Q23" s="244">
        <v>176694</v>
      </c>
      <c r="R23" s="234"/>
      <c r="S23" s="244">
        <f>SUM(E23:R23)</f>
        <v>41518787</v>
      </c>
    </row>
    <row r="24" spans="1:19" ht="10.15">
      <c r="C24" s="215"/>
      <c r="E24" s="234"/>
      <c r="F24" s="234"/>
      <c r="G24" s="234"/>
      <c r="H24" s="234"/>
      <c r="I24" s="236"/>
      <c r="J24" s="234"/>
      <c r="K24" s="234"/>
      <c r="L24" s="234"/>
      <c r="M24" s="234"/>
      <c r="N24" s="234"/>
      <c r="O24" s="234"/>
      <c r="P24" s="234"/>
      <c r="Q24" s="234"/>
      <c r="R24" s="234"/>
      <c r="S24" s="234"/>
    </row>
    <row r="25" spans="1:19" ht="10.5" thickBot="1">
      <c r="A25" s="237" t="s">
        <v>156</v>
      </c>
      <c r="B25" s="238"/>
      <c r="C25" s="239"/>
      <c r="D25" s="238"/>
      <c r="E25" s="246">
        <f t="shared" ref="E25:M25" si="0">SUM(E19:E24)</f>
        <v>200000000</v>
      </c>
      <c r="F25" s="247">
        <f t="shared" si="0"/>
        <v>0</v>
      </c>
      <c r="G25" s="246">
        <f t="shared" si="0"/>
        <v>331641290</v>
      </c>
      <c r="H25" s="234">
        <f t="shared" si="0"/>
        <v>0</v>
      </c>
      <c r="I25" s="246">
        <f t="shared" si="0"/>
        <v>27974757</v>
      </c>
      <c r="J25" s="247">
        <f t="shared" si="0"/>
        <v>0</v>
      </c>
      <c r="K25" s="246">
        <f t="shared" si="0"/>
        <v>8471969</v>
      </c>
      <c r="L25" s="247">
        <f t="shared" si="0"/>
        <v>0</v>
      </c>
      <c r="M25" s="246">
        <f t="shared" si="0"/>
        <v>73300291</v>
      </c>
      <c r="N25" s="234"/>
      <c r="O25" s="246">
        <f>SUM(O19:O24)</f>
        <v>663126</v>
      </c>
      <c r="P25" s="247"/>
      <c r="Q25" s="246">
        <f>SUM(Q19:Q24)</f>
        <v>176694</v>
      </c>
      <c r="R25" s="247"/>
      <c r="S25" s="246">
        <f>SUM(S19:S24)</f>
        <v>642228127</v>
      </c>
    </row>
    <row r="26" spans="1:19" ht="10.5" thickTop="1">
      <c r="A26" s="248"/>
      <c r="B26" s="249"/>
      <c r="C26" s="249"/>
      <c r="D26" s="250"/>
      <c r="E26" s="234"/>
      <c r="F26" s="247"/>
      <c r="G26" s="234"/>
      <c r="H26" s="236"/>
      <c r="J26" s="247"/>
      <c r="K26" s="234"/>
      <c r="L26" s="247"/>
      <c r="M26" s="234"/>
      <c r="N26" s="234"/>
      <c r="O26" s="234"/>
      <c r="P26" s="247"/>
      <c r="Q26" s="234"/>
      <c r="R26" s="247"/>
      <c r="S26" s="234"/>
    </row>
    <row r="27" spans="1:19" ht="10.15">
      <c r="A27" s="248"/>
      <c r="B27" s="249"/>
      <c r="C27" s="249"/>
      <c r="D27" s="250"/>
      <c r="E27" s="234"/>
      <c r="F27" s="247"/>
      <c r="G27" s="234"/>
      <c r="H27" s="234"/>
      <c r="J27" s="247"/>
      <c r="K27" s="234"/>
      <c r="L27" s="247"/>
      <c r="M27" s="234"/>
      <c r="N27" s="234"/>
      <c r="O27" s="234"/>
      <c r="P27" s="247"/>
      <c r="Q27" s="234"/>
      <c r="R27" s="247"/>
      <c r="S27" s="234"/>
    </row>
    <row r="28" spans="1:19" ht="10.15">
      <c r="A28" s="248"/>
      <c r="B28" s="249"/>
      <c r="C28" s="249"/>
      <c r="D28" s="250"/>
      <c r="E28" s="234"/>
      <c r="F28" s="247"/>
      <c r="G28" s="234"/>
      <c r="H28" s="234"/>
      <c r="J28" s="247"/>
      <c r="K28" s="234"/>
      <c r="L28" s="247"/>
      <c r="M28" s="234"/>
      <c r="N28" s="234"/>
      <c r="O28" s="234"/>
      <c r="P28" s="247"/>
      <c r="Q28" s="234"/>
      <c r="R28" s="247"/>
      <c r="S28" s="234"/>
    </row>
    <row r="29" spans="1:19" ht="10.15">
      <c r="A29" s="248"/>
      <c r="B29" s="249"/>
      <c r="C29" s="249"/>
      <c r="D29" s="250"/>
      <c r="E29" s="234"/>
      <c r="F29" s="247"/>
      <c r="G29" s="234"/>
      <c r="H29" s="234"/>
      <c r="I29" s="234"/>
      <c r="J29" s="247"/>
      <c r="K29" s="234"/>
      <c r="L29" s="247"/>
      <c r="M29" s="234"/>
      <c r="N29" s="234"/>
      <c r="O29" s="234"/>
      <c r="P29" s="247"/>
      <c r="Q29" s="234"/>
      <c r="R29" s="247"/>
      <c r="S29" s="234"/>
    </row>
    <row r="30" spans="1:19" ht="10.15">
      <c r="A30" s="248"/>
      <c r="B30" s="249"/>
      <c r="C30" s="249"/>
      <c r="D30" s="250"/>
      <c r="E30" s="234"/>
      <c r="F30" s="247"/>
      <c r="G30" s="234"/>
      <c r="H30" s="234"/>
      <c r="I30" s="234"/>
      <c r="J30" s="247"/>
      <c r="K30" s="234"/>
      <c r="L30" s="247"/>
      <c r="M30" s="234"/>
      <c r="N30" s="234"/>
      <c r="O30" s="234"/>
      <c r="P30" s="247"/>
      <c r="Q30" s="234"/>
      <c r="R30" s="247"/>
      <c r="S30" s="234"/>
    </row>
    <row r="31" spans="1:19" ht="10.15">
      <c r="A31" s="248"/>
      <c r="B31" s="249"/>
      <c r="C31" s="249"/>
      <c r="D31" s="250"/>
      <c r="E31" s="234"/>
      <c r="F31" s="247"/>
      <c r="G31" s="234"/>
      <c r="H31" s="234"/>
      <c r="I31" s="234"/>
      <c r="J31" s="247"/>
      <c r="K31" s="234"/>
      <c r="L31" s="247"/>
      <c r="M31" s="234"/>
      <c r="N31" s="234"/>
      <c r="O31" s="234"/>
      <c r="P31" s="247"/>
      <c r="Q31" s="234"/>
      <c r="R31" s="247"/>
      <c r="S31" s="234"/>
    </row>
    <row r="32" spans="1:19" ht="10.15">
      <c r="A32" s="248"/>
      <c r="B32" s="249"/>
      <c r="C32" s="249"/>
      <c r="D32" s="250"/>
      <c r="E32" s="234"/>
      <c r="F32" s="247"/>
      <c r="G32" s="234"/>
      <c r="H32" s="234"/>
      <c r="I32" s="234"/>
      <c r="J32" s="247"/>
      <c r="K32" s="234"/>
      <c r="L32" s="247"/>
      <c r="M32" s="234"/>
      <c r="N32" s="234"/>
      <c r="O32" s="234"/>
      <c r="P32" s="247"/>
      <c r="Q32" s="234"/>
      <c r="R32" s="247"/>
      <c r="S32" s="234"/>
    </row>
    <row r="33" spans="1:19" ht="10.15">
      <c r="A33" s="248"/>
      <c r="B33" s="249"/>
      <c r="C33" s="249"/>
      <c r="D33" s="250"/>
      <c r="E33" s="234"/>
      <c r="F33" s="247"/>
      <c r="G33" s="234"/>
      <c r="H33" s="234"/>
      <c r="I33" s="234"/>
      <c r="J33" s="247"/>
      <c r="K33" s="234"/>
      <c r="L33" s="247"/>
      <c r="M33" s="234"/>
      <c r="N33" s="234"/>
      <c r="O33" s="234"/>
      <c r="P33" s="247"/>
      <c r="Q33" s="234"/>
      <c r="R33" s="247"/>
      <c r="S33" s="234"/>
    </row>
    <row r="34" spans="1:19" ht="10.15">
      <c r="A34" s="248"/>
      <c r="B34" s="249"/>
      <c r="C34" s="249"/>
      <c r="D34" s="250"/>
      <c r="E34" s="234"/>
      <c r="F34" s="247"/>
      <c r="G34" s="234"/>
      <c r="H34" s="234"/>
      <c r="I34" s="234"/>
      <c r="J34" s="247"/>
      <c r="K34" s="234"/>
      <c r="L34" s="247"/>
      <c r="M34" s="234"/>
      <c r="N34" s="234"/>
      <c r="O34" s="234"/>
      <c r="P34" s="247"/>
      <c r="Q34" s="234"/>
      <c r="R34" s="247"/>
      <c r="S34" s="234"/>
    </row>
    <row r="35" spans="1:19" ht="10.15">
      <c r="A35" s="254" t="s">
        <v>38</v>
      </c>
      <c r="B35" s="255"/>
      <c r="C35" s="255"/>
      <c r="D35" s="255"/>
      <c r="E35" s="256"/>
      <c r="F35" s="256"/>
      <c r="G35" s="256"/>
      <c r="H35" s="256"/>
      <c r="I35" s="256"/>
      <c r="J35" s="256"/>
      <c r="K35" s="256"/>
      <c r="L35" s="256"/>
      <c r="M35" s="256"/>
      <c r="N35" s="256"/>
      <c r="O35" s="256"/>
      <c r="P35" s="256"/>
      <c r="Q35" s="256"/>
      <c r="R35" s="256"/>
      <c r="S35" s="256"/>
    </row>
    <row r="36" spans="1:19" ht="10.15">
      <c r="H36" s="234"/>
      <c r="I36" s="234"/>
      <c r="S36" s="247">
        <v>9</v>
      </c>
    </row>
    <row r="37" spans="1:19" ht="10.15">
      <c r="H37" s="234"/>
      <c r="I37" s="234"/>
    </row>
    <row r="38" spans="1:19" ht="10.15">
      <c r="G38" s="245"/>
      <c r="H38" s="259"/>
      <c r="I38" s="259"/>
      <c r="J38" s="245"/>
      <c r="K38" s="245"/>
    </row>
    <row r="39" spans="1:19" ht="10.15">
      <c r="G39" s="245"/>
      <c r="H39" s="259"/>
      <c r="I39" s="259"/>
      <c r="J39" s="245"/>
      <c r="K39" s="245"/>
    </row>
  </sheetData>
  <mergeCells count="4">
    <mergeCell ref="E6:S6"/>
    <mergeCell ref="K7:M7"/>
    <mergeCell ref="O7:Q7"/>
    <mergeCell ref="O8:Q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0"/>
  <sheetViews>
    <sheetView workbookViewId="0">
      <selection sqref="A1:XFD1048576"/>
    </sheetView>
  </sheetViews>
  <sheetFormatPr defaultRowHeight="11.65"/>
  <cols>
    <col min="1" max="1" width="1.4375" style="266" customWidth="1"/>
    <col min="2" max="2" width="1.5625" style="266" customWidth="1"/>
    <col min="3" max="3" width="1.875" style="266" customWidth="1"/>
    <col min="4" max="4" width="28" style="266" customWidth="1"/>
    <col min="5" max="5" width="5.6875" style="266" bestFit="1" customWidth="1"/>
    <col min="6" max="6" width="0.875" style="266" customWidth="1"/>
    <col min="7" max="7" width="13.6875" style="305" customWidth="1"/>
    <col min="8" max="8" width="0.6875" style="305" customWidth="1"/>
    <col min="9" max="9" width="13.6875" style="306" customWidth="1"/>
    <col min="10" max="10" width="0.6875" style="305" customWidth="1"/>
    <col min="11" max="11" width="13.6875" style="305" customWidth="1"/>
    <col min="12" max="12" width="0.6875" style="305" customWidth="1"/>
    <col min="13" max="13" width="13.6875" style="305" customWidth="1"/>
    <col min="14" max="16" width="9" style="266"/>
    <col min="17" max="17" width="12.6875" style="266" bestFit="1" customWidth="1"/>
    <col min="18" max="256" width="9" style="266"/>
    <col min="257" max="257" width="1.4375" style="266" customWidth="1"/>
    <col min="258" max="258" width="1.5625" style="266" customWidth="1"/>
    <col min="259" max="259" width="1.875" style="266" customWidth="1"/>
    <col min="260" max="260" width="32.4375" style="266" customWidth="1"/>
    <col min="261" max="261" width="6.5625" style="266" customWidth="1"/>
    <col min="262" max="262" width="0.875" style="266" customWidth="1"/>
    <col min="263" max="263" width="10.6875" style="266" customWidth="1"/>
    <col min="264" max="264" width="0.6875" style="266" customWidth="1"/>
    <col min="265" max="265" width="10.6875" style="266" customWidth="1"/>
    <col min="266" max="266" width="0.6875" style="266" customWidth="1"/>
    <col min="267" max="267" width="10.6875" style="266" customWidth="1"/>
    <col min="268" max="268" width="0.6875" style="266" customWidth="1"/>
    <col min="269" max="269" width="10.6875" style="266" customWidth="1"/>
    <col min="270" max="512" width="9" style="266"/>
    <col min="513" max="513" width="1.4375" style="266" customWidth="1"/>
    <col min="514" max="514" width="1.5625" style="266" customWidth="1"/>
    <col min="515" max="515" width="1.875" style="266" customWidth="1"/>
    <col min="516" max="516" width="32.4375" style="266" customWidth="1"/>
    <col min="517" max="517" width="6.5625" style="266" customWidth="1"/>
    <col min="518" max="518" width="0.875" style="266" customWidth="1"/>
    <col min="519" max="519" width="10.6875" style="266" customWidth="1"/>
    <col min="520" max="520" width="0.6875" style="266" customWidth="1"/>
    <col min="521" max="521" width="10.6875" style="266" customWidth="1"/>
    <col min="522" max="522" width="0.6875" style="266" customWidth="1"/>
    <col min="523" max="523" width="10.6875" style="266" customWidth="1"/>
    <col min="524" max="524" width="0.6875" style="266" customWidth="1"/>
    <col min="525" max="525" width="10.6875" style="266" customWidth="1"/>
    <col min="526" max="768" width="9" style="266"/>
    <col min="769" max="769" width="1.4375" style="266" customWidth="1"/>
    <col min="770" max="770" width="1.5625" style="266" customWidth="1"/>
    <col min="771" max="771" width="1.875" style="266" customWidth="1"/>
    <col min="772" max="772" width="32.4375" style="266" customWidth="1"/>
    <col min="773" max="773" width="6.5625" style="266" customWidth="1"/>
    <col min="774" max="774" width="0.875" style="266" customWidth="1"/>
    <col min="775" max="775" width="10.6875" style="266" customWidth="1"/>
    <col min="776" max="776" width="0.6875" style="266" customWidth="1"/>
    <col min="777" max="777" width="10.6875" style="266" customWidth="1"/>
    <col min="778" max="778" width="0.6875" style="266" customWidth="1"/>
    <col min="779" max="779" width="10.6875" style="266" customWidth="1"/>
    <col min="780" max="780" width="0.6875" style="266" customWidth="1"/>
    <col min="781" max="781" width="10.6875" style="266" customWidth="1"/>
    <col min="782" max="1024" width="9" style="266"/>
    <col min="1025" max="1025" width="1.4375" style="266" customWidth="1"/>
    <col min="1026" max="1026" width="1.5625" style="266" customWidth="1"/>
    <col min="1027" max="1027" width="1.875" style="266" customWidth="1"/>
    <col min="1028" max="1028" width="32.4375" style="266" customWidth="1"/>
    <col min="1029" max="1029" width="6.5625" style="266" customWidth="1"/>
    <col min="1030" max="1030" width="0.875" style="266" customWidth="1"/>
    <col min="1031" max="1031" width="10.6875" style="266" customWidth="1"/>
    <col min="1032" max="1032" width="0.6875" style="266" customWidth="1"/>
    <col min="1033" max="1033" width="10.6875" style="266" customWidth="1"/>
    <col min="1034" max="1034" width="0.6875" style="266" customWidth="1"/>
    <col min="1035" max="1035" width="10.6875" style="266" customWidth="1"/>
    <col min="1036" max="1036" width="0.6875" style="266" customWidth="1"/>
    <col min="1037" max="1037" width="10.6875" style="266" customWidth="1"/>
    <col min="1038" max="1280" width="9" style="266"/>
    <col min="1281" max="1281" width="1.4375" style="266" customWidth="1"/>
    <col min="1282" max="1282" width="1.5625" style="266" customWidth="1"/>
    <col min="1283" max="1283" width="1.875" style="266" customWidth="1"/>
    <col min="1284" max="1284" width="32.4375" style="266" customWidth="1"/>
    <col min="1285" max="1285" width="6.5625" style="266" customWidth="1"/>
    <col min="1286" max="1286" width="0.875" style="266" customWidth="1"/>
    <col min="1287" max="1287" width="10.6875" style="266" customWidth="1"/>
    <col min="1288" max="1288" width="0.6875" style="266" customWidth="1"/>
    <col min="1289" max="1289" width="10.6875" style="266" customWidth="1"/>
    <col min="1290" max="1290" width="0.6875" style="266" customWidth="1"/>
    <col min="1291" max="1291" width="10.6875" style="266" customWidth="1"/>
    <col min="1292" max="1292" width="0.6875" style="266" customWidth="1"/>
    <col min="1293" max="1293" width="10.6875" style="266" customWidth="1"/>
    <col min="1294" max="1536" width="9" style="266"/>
    <col min="1537" max="1537" width="1.4375" style="266" customWidth="1"/>
    <col min="1538" max="1538" width="1.5625" style="266" customWidth="1"/>
    <col min="1539" max="1539" width="1.875" style="266" customWidth="1"/>
    <col min="1540" max="1540" width="32.4375" style="266" customWidth="1"/>
    <col min="1541" max="1541" width="6.5625" style="266" customWidth="1"/>
    <col min="1542" max="1542" width="0.875" style="266" customWidth="1"/>
    <col min="1543" max="1543" width="10.6875" style="266" customWidth="1"/>
    <col min="1544" max="1544" width="0.6875" style="266" customWidth="1"/>
    <col min="1545" max="1545" width="10.6875" style="266" customWidth="1"/>
    <col min="1546" max="1546" width="0.6875" style="266" customWidth="1"/>
    <col min="1547" max="1547" width="10.6875" style="266" customWidth="1"/>
    <col min="1548" max="1548" width="0.6875" style="266" customWidth="1"/>
    <col min="1549" max="1549" width="10.6875" style="266" customWidth="1"/>
    <col min="1550" max="1792" width="9" style="266"/>
    <col min="1793" max="1793" width="1.4375" style="266" customWidth="1"/>
    <col min="1794" max="1794" width="1.5625" style="266" customWidth="1"/>
    <col min="1795" max="1795" width="1.875" style="266" customWidth="1"/>
    <col min="1796" max="1796" width="32.4375" style="266" customWidth="1"/>
    <col min="1797" max="1797" width="6.5625" style="266" customWidth="1"/>
    <col min="1798" max="1798" width="0.875" style="266" customWidth="1"/>
    <col min="1799" max="1799" width="10.6875" style="266" customWidth="1"/>
    <col min="1800" max="1800" width="0.6875" style="266" customWidth="1"/>
    <col min="1801" max="1801" width="10.6875" style="266" customWidth="1"/>
    <col min="1802" max="1802" width="0.6875" style="266" customWidth="1"/>
    <col min="1803" max="1803" width="10.6875" style="266" customWidth="1"/>
    <col min="1804" max="1804" width="0.6875" style="266" customWidth="1"/>
    <col min="1805" max="1805" width="10.6875" style="266" customWidth="1"/>
    <col min="1806" max="2048" width="9" style="266"/>
    <col min="2049" max="2049" width="1.4375" style="266" customWidth="1"/>
    <col min="2050" max="2050" width="1.5625" style="266" customWidth="1"/>
    <col min="2051" max="2051" width="1.875" style="266" customWidth="1"/>
    <col min="2052" max="2052" width="32.4375" style="266" customWidth="1"/>
    <col min="2053" max="2053" width="6.5625" style="266" customWidth="1"/>
    <col min="2054" max="2054" width="0.875" style="266" customWidth="1"/>
    <col min="2055" max="2055" width="10.6875" style="266" customWidth="1"/>
    <col min="2056" max="2056" width="0.6875" style="266" customWidth="1"/>
    <col min="2057" max="2057" width="10.6875" style="266" customWidth="1"/>
    <col min="2058" max="2058" width="0.6875" style="266" customWidth="1"/>
    <col min="2059" max="2059" width="10.6875" style="266" customWidth="1"/>
    <col min="2060" max="2060" width="0.6875" style="266" customWidth="1"/>
    <col min="2061" max="2061" width="10.6875" style="266" customWidth="1"/>
    <col min="2062" max="2304" width="9" style="266"/>
    <col min="2305" max="2305" width="1.4375" style="266" customWidth="1"/>
    <col min="2306" max="2306" width="1.5625" style="266" customWidth="1"/>
    <col min="2307" max="2307" width="1.875" style="266" customWidth="1"/>
    <col min="2308" max="2308" width="32.4375" style="266" customWidth="1"/>
    <col min="2309" max="2309" width="6.5625" style="266" customWidth="1"/>
    <col min="2310" max="2310" width="0.875" style="266" customWidth="1"/>
    <col min="2311" max="2311" width="10.6875" style="266" customWidth="1"/>
    <col min="2312" max="2312" width="0.6875" style="266" customWidth="1"/>
    <col min="2313" max="2313" width="10.6875" style="266" customWidth="1"/>
    <col min="2314" max="2314" width="0.6875" style="266" customWidth="1"/>
    <col min="2315" max="2315" width="10.6875" style="266" customWidth="1"/>
    <col min="2316" max="2316" width="0.6875" style="266" customWidth="1"/>
    <col min="2317" max="2317" width="10.6875" style="266" customWidth="1"/>
    <col min="2318" max="2560" width="9" style="266"/>
    <col min="2561" max="2561" width="1.4375" style="266" customWidth="1"/>
    <col min="2562" max="2562" width="1.5625" style="266" customWidth="1"/>
    <col min="2563" max="2563" width="1.875" style="266" customWidth="1"/>
    <col min="2564" max="2564" width="32.4375" style="266" customWidth="1"/>
    <col min="2565" max="2565" width="6.5625" style="266" customWidth="1"/>
    <col min="2566" max="2566" width="0.875" style="266" customWidth="1"/>
    <col min="2567" max="2567" width="10.6875" style="266" customWidth="1"/>
    <col min="2568" max="2568" width="0.6875" style="266" customWidth="1"/>
    <col min="2569" max="2569" width="10.6875" style="266" customWidth="1"/>
    <col min="2570" max="2570" width="0.6875" style="266" customWidth="1"/>
    <col min="2571" max="2571" width="10.6875" style="266" customWidth="1"/>
    <col min="2572" max="2572" width="0.6875" style="266" customWidth="1"/>
    <col min="2573" max="2573" width="10.6875" style="266" customWidth="1"/>
    <col min="2574" max="2816" width="9" style="266"/>
    <col min="2817" max="2817" width="1.4375" style="266" customWidth="1"/>
    <col min="2818" max="2818" width="1.5625" style="266" customWidth="1"/>
    <col min="2819" max="2819" width="1.875" style="266" customWidth="1"/>
    <col min="2820" max="2820" width="32.4375" style="266" customWidth="1"/>
    <col min="2821" max="2821" width="6.5625" style="266" customWidth="1"/>
    <col min="2822" max="2822" width="0.875" style="266" customWidth="1"/>
    <col min="2823" max="2823" width="10.6875" style="266" customWidth="1"/>
    <col min="2824" max="2824" width="0.6875" style="266" customWidth="1"/>
    <col min="2825" max="2825" width="10.6875" style="266" customWidth="1"/>
    <col min="2826" max="2826" width="0.6875" style="266" customWidth="1"/>
    <col min="2827" max="2827" width="10.6875" style="266" customWidth="1"/>
    <col min="2828" max="2828" width="0.6875" style="266" customWidth="1"/>
    <col min="2829" max="2829" width="10.6875" style="266" customWidth="1"/>
    <col min="2830" max="3072" width="9" style="266"/>
    <col min="3073" max="3073" width="1.4375" style="266" customWidth="1"/>
    <col min="3074" max="3074" width="1.5625" style="266" customWidth="1"/>
    <col min="3075" max="3075" width="1.875" style="266" customWidth="1"/>
    <col min="3076" max="3076" width="32.4375" style="266" customWidth="1"/>
    <col min="3077" max="3077" width="6.5625" style="266" customWidth="1"/>
    <col min="3078" max="3078" width="0.875" style="266" customWidth="1"/>
    <col min="3079" max="3079" width="10.6875" style="266" customWidth="1"/>
    <col min="3080" max="3080" width="0.6875" style="266" customWidth="1"/>
    <col min="3081" max="3081" width="10.6875" style="266" customWidth="1"/>
    <col min="3082" max="3082" width="0.6875" style="266" customWidth="1"/>
    <col min="3083" max="3083" width="10.6875" style="266" customWidth="1"/>
    <col min="3084" max="3084" width="0.6875" style="266" customWidth="1"/>
    <col min="3085" max="3085" width="10.6875" style="266" customWidth="1"/>
    <col min="3086" max="3328" width="9" style="266"/>
    <col min="3329" max="3329" width="1.4375" style="266" customWidth="1"/>
    <col min="3330" max="3330" width="1.5625" style="266" customWidth="1"/>
    <col min="3331" max="3331" width="1.875" style="266" customWidth="1"/>
    <col min="3332" max="3332" width="32.4375" style="266" customWidth="1"/>
    <col min="3333" max="3333" width="6.5625" style="266" customWidth="1"/>
    <col min="3334" max="3334" width="0.875" style="266" customWidth="1"/>
    <col min="3335" max="3335" width="10.6875" style="266" customWidth="1"/>
    <col min="3336" max="3336" width="0.6875" style="266" customWidth="1"/>
    <col min="3337" max="3337" width="10.6875" style="266" customWidth="1"/>
    <col min="3338" max="3338" width="0.6875" style="266" customWidth="1"/>
    <col min="3339" max="3339" width="10.6875" style="266" customWidth="1"/>
    <col min="3340" max="3340" width="0.6875" style="266" customWidth="1"/>
    <col min="3341" max="3341" width="10.6875" style="266" customWidth="1"/>
    <col min="3342" max="3584" width="9" style="266"/>
    <col min="3585" max="3585" width="1.4375" style="266" customWidth="1"/>
    <col min="3586" max="3586" width="1.5625" style="266" customWidth="1"/>
    <col min="3587" max="3587" width="1.875" style="266" customWidth="1"/>
    <col min="3588" max="3588" width="32.4375" style="266" customWidth="1"/>
    <col min="3589" max="3589" width="6.5625" style="266" customWidth="1"/>
    <col min="3590" max="3590" width="0.875" style="266" customWidth="1"/>
    <col min="3591" max="3591" width="10.6875" style="266" customWidth="1"/>
    <col min="3592" max="3592" width="0.6875" style="266" customWidth="1"/>
    <col min="3593" max="3593" width="10.6875" style="266" customWidth="1"/>
    <col min="3594" max="3594" width="0.6875" style="266" customWidth="1"/>
    <col min="3595" max="3595" width="10.6875" style="266" customWidth="1"/>
    <col min="3596" max="3596" width="0.6875" style="266" customWidth="1"/>
    <col min="3597" max="3597" width="10.6875" style="266" customWidth="1"/>
    <col min="3598" max="3840" width="9" style="266"/>
    <col min="3841" max="3841" width="1.4375" style="266" customWidth="1"/>
    <col min="3842" max="3842" width="1.5625" style="266" customWidth="1"/>
    <col min="3843" max="3843" width="1.875" style="266" customWidth="1"/>
    <col min="3844" max="3844" width="32.4375" style="266" customWidth="1"/>
    <col min="3845" max="3845" width="6.5625" style="266" customWidth="1"/>
    <col min="3846" max="3846" width="0.875" style="266" customWidth="1"/>
    <col min="3847" max="3847" width="10.6875" style="266" customWidth="1"/>
    <col min="3848" max="3848" width="0.6875" style="266" customWidth="1"/>
    <col min="3849" max="3849" width="10.6875" style="266" customWidth="1"/>
    <col min="3850" max="3850" width="0.6875" style="266" customWidth="1"/>
    <col min="3851" max="3851" width="10.6875" style="266" customWidth="1"/>
    <col min="3852" max="3852" width="0.6875" style="266" customWidth="1"/>
    <col min="3853" max="3853" width="10.6875" style="266" customWidth="1"/>
    <col min="3854" max="4096" width="9" style="266"/>
    <col min="4097" max="4097" width="1.4375" style="266" customWidth="1"/>
    <col min="4098" max="4098" width="1.5625" style="266" customWidth="1"/>
    <col min="4099" max="4099" width="1.875" style="266" customWidth="1"/>
    <col min="4100" max="4100" width="32.4375" style="266" customWidth="1"/>
    <col min="4101" max="4101" width="6.5625" style="266" customWidth="1"/>
    <col min="4102" max="4102" width="0.875" style="266" customWidth="1"/>
    <col min="4103" max="4103" width="10.6875" style="266" customWidth="1"/>
    <col min="4104" max="4104" width="0.6875" style="266" customWidth="1"/>
    <col min="4105" max="4105" width="10.6875" style="266" customWidth="1"/>
    <col min="4106" max="4106" width="0.6875" style="266" customWidth="1"/>
    <col min="4107" max="4107" width="10.6875" style="266" customWidth="1"/>
    <col min="4108" max="4108" width="0.6875" style="266" customWidth="1"/>
    <col min="4109" max="4109" width="10.6875" style="266" customWidth="1"/>
    <col min="4110" max="4352" width="9" style="266"/>
    <col min="4353" max="4353" width="1.4375" style="266" customWidth="1"/>
    <col min="4354" max="4354" width="1.5625" style="266" customWidth="1"/>
    <col min="4355" max="4355" width="1.875" style="266" customWidth="1"/>
    <col min="4356" max="4356" width="32.4375" style="266" customWidth="1"/>
    <col min="4357" max="4357" width="6.5625" style="266" customWidth="1"/>
    <col min="4358" max="4358" width="0.875" style="266" customWidth="1"/>
    <col min="4359" max="4359" width="10.6875" style="266" customWidth="1"/>
    <col min="4360" max="4360" width="0.6875" style="266" customWidth="1"/>
    <col min="4361" max="4361" width="10.6875" style="266" customWidth="1"/>
    <col min="4362" max="4362" width="0.6875" style="266" customWidth="1"/>
    <col min="4363" max="4363" width="10.6875" style="266" customWidth="1"/>
    <col min="4364" max="4364" width="0.6875" style="266" customWidth="1"/>
    <col min="4365" max="4365" width="10.6875" style="266" customWidth="1"/>
    <col min="4366" max="4608" width="9" style="266"/>
    <col min="4609" max="4609" width="1.4375" style="266" customWidth="1"/>
    <col min="4610" max="4610" width="1.5625" style="266" customWidth="1"/>
    <col min="4611" max="4611" width="1.875" style="266" customWidth="1"/>
    <col min="4612" max="4612" width="32.4375" style="266" customWidth="1"/>
    <col min="4613" max="4613" width="6.5625" style="266" customWidth="1"/>
    <col min="4614" max="4614" width="0.875" style="266" customWidth="1"/>
    <col min="4615" max="4615" width="10.6875" style="266" customWidth="1"/>
    <col min="4616" max="4616" width="0.6875" style="266" customWidth="1"/>
    <col min="4617" max="4617" width="10.6875" style="266" customWidth="1"/>
    <col min="4618" max="4618" width="0.6875" style="266" customWidth="1"/>
    <col min="4619" max="4619" width="10.6875" style="266" customWidth="1"/>
    <col min="4620" max="4620" width="0.6875" style="266" customWidth="1"/>
    <col min="4621" max="4621" width="10.6875" style="266" customWidth="1"/>
    <col min="4622" max="4864" width="9" style="266"/>
    <col min="4865" max="4865" width="1.4375" style="266" customWidth="1"/>
    <col min="4866" max="4866" width="1.5625" style="266" customWidth="1"/>
    <col min="4867" max="4867" width="1.875" style="266" customWidth="1"/>
    <col min="4868" max="4868" width="32.4375" style="266" customWidth="1"/>
    <col min="4869" max="4869" width="6.5625" style="266" customWidth="1"/>
    <col min="4870" max="4870" width="0.875" style="266" customWidth="1"/>
    <col min="4871" max="4871" width="10.6875" style="266" customWidth="1"/>
    <col min="4872" max="4872" width="0.6875" style="266" customWidth="1"/>
    <col min="4873" max="4873" width="10.6875" style="266" customWidth="1"/>
    <col min="4874" max="4874" width="0.6875" style="266" customWidth="1"/>
    <col min="4875" max="4875" width="10.6875" style="266" customWidth="1"/>
    <col min="4876" max="4876" width="0.6875" style="266" customWidth="1"/>
    <col min="4877" max="4877" width="10.6875" style="266" customWidth="1"/>
    <col min="4878" max="5120" width="9" style="266"/>
    <col min="5121" max="5121" width="1.4375" style="266" customWidth="1"/>
    <col min="5122" max="5122" width="1.5625" style="266" customWidth="1"/>
    <col min="5123" max="5123" width="1.875" style="266" customWidth="1"/>
    <col min="5124" max="5124" width="32.4375" style="266" customWidth="1"/>
    <col min="5125" max="5125" width="6.5625" style="266" customWidth="1"/>
    <col min="5126" max="5126" width="0.875" style="266" customWidth="1"/>
    <col min="5127" max="5127" width="10.6875" style="266" customWidth="1"/>
    <col min="5128" max="5128" width="0.6875" style="266" customWidth="1"/>
    <col min="5129" max="5129" width="10.6875" style="266" customWidth="1"/>
    <col min="5130" max="5130" width="0.6875" style="266" customWidth="1"/>
    <col min="5131" max="5131" width="10.6875" style="266" customWidth="1"/>
    <col min="5132" max="5132" width="0.6875" style="266" customWidth="1"/>
    <col min="5133" max="5133" width="10.6875" style="266" customWidth="1"/>
    <col min="5134" max="5376" width="9" style="266"/>
    <col min="5377" max="5377" width="1.4375" style="266" customWidth="1"/>
    <col min="5378" max="5378" width="1.5625" style="266" customWidth="1"/>
    <col min="5379" max="5379" width="1.875" style="266" customWidth="1"/>
    <col min="5380" max="5380" width="32.4375" style="266" customWidth="1"/>
    <col min="5381" max="5381" width="6.5625" style="266" customWidth="1"/>
    <col min="5382" max="5382" width="0.875" style="266" customWidth="1"/>
    <col min="5383" max="5383" width="10.6875" style="266" customWidth="1"/>
    <col min="5384" max="5384" width="0.6875" style="266" customWidth="1"/>
    <col min="5385" max="5385" width="10.6875" style="266" customWidth="1"/>
    <col min="5386" max="5386" width="0.6875" style="266" customWidth="1"/>
    <col min="5387" max="5387" width="10.6875" style="266" customWidth="1"/>
    <col min="5388" max="5388" width="0.6875" style="266" customWidth="1"/>
    <col min="5389" max="5389" width="10.6875" style="266" customWidth="1"/>
    <col min="5390" max="5632" width="9" style="266"/>
    <col min="5633" max="5633" width="1.4375" style="266" customWidth="1"/>
    <col min="5634" max="5634" width="1.5625" style="266" customWidth="1"/>
    <col min="5635" max="5635" width="1.875" style="266" customWidth="1"/>
    <col min="5636" max="5636" width="32.4375" style="266" customWidth="1"/>
    <col min="5637" max="5637" width="6.5625" style="266" customWidth="1"/>
    <col min="5638" max="5638" width="0.875" style="266" customWidth="1"/>
    <col min="5639" max="5639" width="10.6875" style="266" customWidth="1"/>
    <col min="5640" max="5640" width="0.6875" style="266" customWidth="1"/>
    <col min="5641" max="5641" width="10.6875" style="266" customWidth="1"/>
    <col min="5642" max="5642" width="0.6875" style="266" customWidth="1"/>
    <col min="5643" max="5643" width="10.6875" style="266" customWidth="1"/>
    <col min="5644" max="5644" width="0.6875" style="266" customWidth="1"/>
    <col min="5645" max="5645" width="10.6875" style="266" customWidth="1"/>
    <col min="5646" max="5888" width="9" style="266"/>
    <col min="5889" max="5889" width="1.4375" style="266" customWidth="1"/>
    <col min="5890" max="5890" width="1.5625" style="266" customWidth="1"/>
    <col min="5891" max="5891" width="1.875" style="266" customWidth="1"/>
    <col min="5892" max="5892" width="32.4375" style="266" customWidth="1"/>
    <col min="5893" max="5893" width="6.5625" style="266" customWidth="1"/>
    <col min="5894" max="5894" width="0.875" style="266" customWidth="1"/>
    <col min="5895" max="5895" width="10.6875" style="266" customWidth="1"/>
    <col min="5896" max="5896" width="0.6875" style="266" customWidth="1"/>
    <col min="5897" max="5897" width="10.6875" style="266" customWidth="1"/>
    <col min="5898" max="5898" width="0.6875" style="266" customWidth="1"/>
    <col min="5899" max="5899" width="10.6875" style="266" customWidth="1"/>
    <col min="5900" max="5900" width="0.6875" style="266" customWidth="1"/>
    <col min="5901" max="5901" width="10.6875" style="266" customWidth="1"/>
    <col min="5902" max="6144" width="9" style="266"/>
    <col min="6145" max="6145" width="1.4375" style="266" customWidth="1"/>
    <col min="6146" max="6146" width="1.5625" style="266" customWidth="1"/>
    <col min="6147" max="6147" width="1.875" style="266" customWidth="1"/>
    <col min="6148" max="6148" width="32.4375" style="266" customWidth="1"/>
    <col min="6149" max="6149" width="6.5625" style="266" customWidth="1"/>
    <col min="6150" max="6150" width="0.875" style="266" customWidth="1"/>
    <col min="6151" max="6151" width="10.6875" style="266" customWidth="1"/>
    <col min="6152" max="6152" width="0.6875" style="266" customWidth="1"/>
    <col min="6153" max="6153" width="10.6875" style="266" customWidth="1"/>
    <col min="6154" max="6154" width="0.6875" style="266" customWidth="1"/>
    <col min="6155" max="6155" width="10.6875" style="266" customWidth="1"/>
    <col min="6156" max="6156" width="0.6875" style="266" customWidth="1"/>
    <col min="6157" max="6157" width="10.6875" style="266" customWidth="1"/>
    <col min="6158" max="6400" width="9" style="266"/>
    <col min="6401" max="6401" width="1.4375" style="266" customWidth="1"/>
    <col min="6402" max="6402" width="1.5625" style="266" customWidth="1"/>
    <col min="6403" max="6403" width="1.875" style="266" customWidth="1"/>
    <col min="6404" max="6404" width="32.4375" style="266" customWidth="1"/>
    <col min="6405" max="6405" width="6.5625" style="266" customWidth="1"/>
    <col min="6406" max="6406" width="0.875" style="266" customWidth="1"/>
    <col min="6407" max="6407" width="10.6875" style="266" customWidth="1"/>
    <col min="6408" max="6408" width="0.6875" style="266" customWidth="1"/>
    <col min="6409" max="6409" width="10.6875" style="266" customWidth="1"/>
    <col min="6410" max="6410" width="0.6875" style="266" customWidth="1"/>
    <col min="6411" max="6411" width="10.6875" style="266" customWidth="1"/>
    <col min="6412" max="6412" width="0.6875" style="266" customWidth="1"/>
    <col min="6413" max="6413" width="10.6875" style="266" customWidth="1"/>
    <col min="6414" max="6656" width="9" style="266"/>
    <col min="6657" max="6657" width="1.4375" style="266" customWidth="1"/>
    <col min="6658" max="6658" width="1.5625" style="266" customWidth="1"/>
    <col min="6659" max="6659" width="1.875" style="266" customWidth="1"/>
    <col min="6660" max="6660" width="32.4375" style="266" customWidth="1"/>
    <col min="6661" max="6661" width="6.5625" style="266" customWidth="1"/>
    <col min="6662" max="6662" width="0.875" style="266" customWidth="1"/>
    <col min="6663" max="6663" width="10.6875" style="266" customWidth="1"/>
    <col min="6664" max="6664" width="0.6875" style="266" customWidth="1"/>
    <col min="6665" max="6665" width="10.6875" style="266" customWidth="1"/>
    <col min="6666" max="6666" width="0.6875" style="266" customWidth="1"/>
    <col min="6667" max="6667" width="10.6875" style="266" customWidth="1"/>
    <col min="6668" max="6668" width="0.6875" style="266" customWidth="1"/>
    <col min="6669" max="6669" width="10.6875" style="266" customWidth="1"/>
    <col min="6670" max="6912" width="9" style="266"/>
    <col min="6913" max="6913" width="1.4375" style="266" customWidth="1"/>
    <col min="6914" max="6914" width="1.5625" style="266" customWidth="1"/>
    <col min="6915" max="6915" width="1.875" style="266" customWidth="1"/>
    <col min="6916" max="6916" width="32.4375" style="266" customWidth="1"/>
    <col min="6917" max="6917" width="6.5625" style="266" customWidth="1"/>
    <col min="6918" max="6918" width="0.875" style="266" customWidth="1"/>
    <col min="6919" max="6919" width="10.6875" style="266" customWidth="1"/>
    <col min="6920" max="6920" width="0.6875" style="266" customWidth="1"/>
    <col min="6921" max="6921" width="10.6875" style="266" customWidth="1"/>
    <col min="6922" max="6922" width="0.6875" style="266" customWidth="1"/>
    <col min="6923" max="6923" width="10.6875" style="266" customWidth="1"/>
    <col min="6924" max="6924" width="0.6875" style="266" customWidth="1"/>
    <col min="6925" max="6925" width="10.6875" style="266" customWidth="1"/>
    <col min="6926" max="7168" width="9" style="266"/>
    <col min="7169" max="7169" width="1.4375" style="266" customWidth="1"/>
    <col min="7170" max="7170" width="1.5625" style="266" customWidth="1"/>
    <col min="7171" max="7171" width="1.875" style="266" customWidth="1"/>
    <col min="7172" max="7172" width="32.4375" style="266" customWidth="1"/>
    <col min="7173" max="7173" width="6.5625" style="266" customWidth="1"/>
    <col min="7174" max="7174" width="0.875" style="266" customWidth="1"/>
    <col min="7175" max="7175" width="10.6875" style="266" customWidth="1"/>
    <col min="7176" max="7176" width="0.6875" style="266" customWidth="1"/>
    <col min="7177" max="7177" width="10.6875" style="266" customWidth="1"/>
    <col min="7178" max="7178" width="0.6875" style="266" customWidth="1"/>
    <col min="7179" max="7179" width="10.6875" style="266" customWidth="1"/>
    <col min="7180" max="7180" width="0.6875" style="266" customWidth="1"/>
    <col min="7181" max="7181" width="10.6875" style="266" customWidth="1"/>
    <col min="7182" max="7424" width="9" style="266"/>
    <col min="7425" max="7425" width="1.4375" style="266" customWidth="1"/>
    <col min="7426" max="7426" width="1.5625" style="266" customWidth="1"/>
    <col min="7427" max="7427" width="1.875" style="266" customWidth="1"/>
    <col min="7428" max="7428" width="32.4375" style="266" customWidth="1"/>
    <col min="7429" max="7429" width="6.5625" style="266" customWidth="1"/>
    <col min="7430" max="7430" width="0.875" style="266" customWidth="1"/>
    <col min="7431" max="7431" width="10.6875" style="266" customWidth="1"/>
    <col min="7432" max="7432" width="0.6875" style="266" customWidth="1"/>
    <col min="7433" max="7433" width="10.6875" style="266" customWidth="1"/>
    <col min="7434" max="7434" width="0.6875" style="266" customWidth="1"/>
    <col min="7435" max="7435" width="10.6875" style="266" customWidth="1"/>
    <col min="7436" max="7436" width="0.6875" style="266" customWidth="1"/>
    <col min="7437" max="7437" width="10.6875" style="266" customWidth="1"/>
    <col min="7438" max="7680" width="9" style="266"/>
    <col min="7681" max="7681" width="1.4375" style="266" customWidth="1"/>
    <col min="7682" max="7682" width="1.5625" style="266" customWidth="1"/>
    <col min="7683" max="7683" width="1.875" style="266" customWidth="1"/>
    <col min="7684" max="7684" width="32.4375" style="266" customWidth="1"/>
    <col min="7685" max="7685" width="6.5625" style="266" customWidth="1"/>
    <col min="7686" max="7686" width="0.875" style="266" customWidth="1"/>
    <col min="7687" max="7687" width="10.6875" style="266" customWidth="1"/>
    <col min="7688" max="7688" width="0.6875" style="266" customWidth="1"/>
    <col min="7689" max="7689" width="10.6875" style="266" customWidth="1"/>
    <col min="7690" max="7690" width="0.6875" style="266" customWidth="1"/>
    <col min="7691" max="7691" width="10.6875" style="266" customWidth="1"/>
    <col min="7692" max="7692" width="0.6875" style="266" customWidth="1"/>
    <col min="7693" max="7693" width="10.6875" style="266" customWidth="1"/>
    <col min="7694" max="7936" width="9" style="266"/>
    <col min="7937" max="7937" width="1.4375" style="266" customWidth="1"/>
    <col min="7938" max="7938" width="1.5625" style="266" customWidth="1"/>
    <col min="7939" max="7939" width="1.875" style="266" customWidth="1"/>
    <col min="7940" max="7940" width="32.4375" style="266" customWidth="1"/>
    <col min="7941" max="7941" width="6.5625" style="266" customWidth="1"/>
    <col min="7942" max="7942" width="0.875" style="266" customWidth="1"/>
    <col min="7943" max="7943" width="10.6875" style="266" customWidth="1"/>
    <col min="7944" max="7944" width="0.6875" style="266" customWidth="1"/>
    <col min="7945" max="7945" width="10.6875" style="266" customWidth="1"/>
    <col min="7946" max="7946" width="0.6875" style="266" customWidth="1"/>
    <col min="7947" max="7947" width="10.6875" style="266" customWidth="1"/>
    <col min="7948" max="7948" width="0.6875" style="266" customWidth="1"/>
    <col min="7949" max="7949" width="10.6875" style="266" customWidth="1"/>
    <col min="7950" max="8192" width="9" style="266"/>
    <col min="8193" max="8193" width="1.4375" style="266" customWidth="1"/>
    <col min="8194" max="8194" width="1.5625" style="266" customWidth="1"/>
    <col min="8195" max="8195" width="1.875" style="266" customWidth="1"/>
    <col min="8196" max="8196" width="32.4375" style="266" customWidth="1"/>
    <col min="8197" max="8197" width="6.5625" style="266" customWidth="1"/>
    <col min="8198" max="8198" width="0.875" style="266" customWidth="1"/>
    <col min="8199" max="8199" width="10.6875" style="266" customWidth="1"/>
    <col min="8200" max="8200" width="0.6875" style="266" customWidth="1"/>
    <col min="8201" max="8201" width="10.6875" style="266" customWidth="1"/>
    <col min="8202" max="8202" width="0.6875" style="266" customWidth="1"/>
    <col min="8203" max="8203" width="10.6875" style="266" customWidth="1"/>
    <col min="8204" max="8204" width="0.6875" style="266" customWidth="1"/>
    <col min="8205" max="8205" width="10.6875" style="266" customWidth="1"/>
    <col min="8206" max="8448" width="9" style="266"/>
    <col min="8449" max="8449" width="1.4375" style="266" customWidth="1"/>
    <col min="8450" max="8450" width="1.5625" style="266" customWidth="1"/>
    <col min="8451" max="8451" width="1.875" style="266" customWidth="1"/>
    <col min="8452" max="8452" width="32.4375" style="266" customWidth="1"/>
    <col min="8453" max="8453" width="6.5625" style="266" customWidth="1"/>
    <col min="8454" max="8454" width="0.875" style="266" customWidth="1"/>
    <col min="8455" max="8455" width="10.6875" style="266" customWidth="1"/>
    <col min="8456" max="8456" width="0.6875" style="266" customWidth="1"/>
    <col min="8457" max="8457" width="10.6875" style="266" customWidth="1"/>
    <col min="8458" max="8458" width="0.6875" style="266" customWidth="1"/>
    <col min="8459" max="8459" width="10.6875" style="266" customWidth="1"/>
    <col min="8460" max="8460" width="0.6875" style="266" customWidth="1"/>
    <col min="8461" max="8461" width="10.6875" style="266" customWidth="1"/>
    <col min="8462" max="8704" width="9" style="266"/>
    <col min="8705" max="8705" width="1.4375" style="266" customWidth="1"/>
    <col min="8706" max="8706" width="1.5625" style="266" customWidth="1"/>
    <col min="8707" max="8707" width="1.875" style="266" customWidth="1"/>
    <col min="8708" max="8708" width="32.4375" style="266" customWidth="1"/>
    <col min="8709" max="8709" width="6.5625" style="266" customWidth="1"/>
    <col min="8710" max="8710" width="0.875" style="266" customWidth="1"/>
    <col min="8711" max="8711" width="10.6875" style="266" customWidth="1"/>
    <col min="8712" max="8712" width="0.6875" style="266" customWidth="1"/>
    <col min="8713" max="8713" width="10.6875" style="266" customWidth="1"/>
    <col min="8714" max="8714" width="0.6875" style="266" customWidth="1"/>
    <col min="8715" max="8715" width="10.6875" style="266" customWidth="1"/>
    <col min="8716" max="8716" width="0.6875" style="266" customWidth="1"/>
    <col min="8717" max="8717" width="10.6875" style="266" customWidth="1"/>
    <col min="8718" max="8960" width="9" style="266"/>
    <col min="8961" max="8961" width="1.4375" style="266" customWidth="1"/>
    <col min="8962" max="8962" width="1.5625" style="266" customWidth="1"/>
    <col min="8963" max="8963" width="1.875" style="266" customWidth="1"/>
    <col min="8964" max="8964" width="32.4375" style="266" customWidth="1"/>
    <col min="8965" max="8965" width="6.5625" style="266" customWidth="1"/>
    <col min="8966" max="8966" width="0.875" style="266" customWidth="1"/>
    <col min="8967" max="8967" width="10.6875" style="266" customWidth="1"/>
    <col min="8968" max="8968" width="0.6875" style="266" customWidth="1"/>
    <col min="8969" max="8969" width="10.6875" style="266" customWidth="1"/>
    <col min="8970" max="8970" width="0.6875" style="266" customWidth="1"/>
    <col min="8971" max="8971" width="10.6875" style="266" customWidth="1"/>
    <col min="8972" max="8972" width="0.6875" style="266" customWidth="1"/>
    <col min="8973" max="8973" width="10.6875" style="266" customWidth="1"/>
    <col min="8974" max="9216" width="9" style="266"/>
    <col min="9217" max="9217" width="1.4375" style="266" customWidth="1"/>
    <col min="9218" max="9218" width="1.5625" style="266" customWidth="1"/>
    <col min="9219" max="9219" width="1.875" style="266" customWidth="1"/>
    <col min="9220" max="9220" width="32.4375" style="266" customWidth="1"/>
    <col min="9221" max="9221" width="6.5625" style="266" customWidth="1"/>
    <col min="9222" max="9222" width="0.875" style="266" customWidth="1"/>
    <col min="9223" max="9223" width="10.6875" style="266" customWidth="1"/>
    <col min="9224" max="9224" width="0.6875" style="266" customWidth="1"/>
    <col min="9225" max="9225" width="10.6875" style="266" customWidth="1"/>
    <col min="9226" max="9226" width="0.6875" style="266" customWidth="1"/>
    <col min="9227" max="9227" width="10.6875" style="266" customWidth="1"/>
    <col min="9228" max="9228" width="0.6875" style="266" customWidth="1"/>
    <col min="9229" max="9229" width="10.6875" style="266" customWidth="1"/>
    <col min="9230" max="9472" width="9" style="266"/>
    <col min="9473" max="9473" width="1.4375" style="266" customWidth="1"/>
    <col min="9474" max="9474" width="1.5625" style="266" customWidth="1"/>
    <col min="9475" max="9475" width="1.875" style="266" customWidth="1"/>
    <col min="9476" max="9476" width="32.4375" style="266" customWidth="1"/>
    <col min="9477" max="9477" width="6.5625" style="266" customWidth="1"/>
    <col min="9478" max="9478" width="0.875" style="266" customWidth="1"/>
    <col min="9479" max="9479" width="10.6875" style="266" customWidth="1"/>
    <col min="9480" max="9480" width="0.6875" style="266" customWidth="1"/>
    <col min="9481" max="9481" width="10.6875" style="266" customWidth="1"/>
    <col min="9482" max="9482" width="0.6875" style="266" customWidth="1"/>
    <col min="9483" max="9483" width="10.6875" style="266" customWidth="1"/>
    <col min="9484" max="9484" width="0.6875" style="266" customWidth="1"/>
    <col min="9485" max="9485" width="10.6875" style="266" customWidth="1"/>
    <col min="9486" max="9728" width="9" style="266"/>
    <col min="9729" max="9729" width="1.4375" style="266" customWidth="1"/>
    <col min="9730" max="9730" width="1.5625" style="266" customWidth="1"/>
    <col min="9731" max="9731" width="1.875" style="266" customWidth="1"/>
    <col min="9732" max="9732" width="32.4375" style="266" customWidth="1"/>
    <col min="9733" max="9733" width="6.5625" style="266" customWidth="1"/>
    <col min="9734" max="9734" width="0.875" style="266" customWidth="1"/>
    <col min="9735" max="9735" width="10.6875" style="266" customWidth="1"/>
    <col min="9736" max="9736" width="0.6875" style="266" customWidth="1"/>
    <col min="9737" max="9737" width="10.6875" style="266" customWidth="1"/>
    <col min="9738" max="9738" width="0.6875" style="266" customWidth="1"/>
    <col min="9739" max="9739" width="10.6875" style="266" customWidth="1"/>
    <col min="9740" max="9740" width="0.6875" style="266" customWidth="1"/>
    <col min="9741" max="9741" width="10.6875" style="266" customWidth="1"/>
    <col min="9742" max="9984" width="9" style="266"/>
    <col min="9985" max="9985" width="1.4375" style="266" customWidth="1"/>
    <col min="9986" max="9986" width="1.5625" style="266" customWidth="1"/>
    <col min="9987" max="9987" width="1.875" style="266" customWidth="1"/>
    <col min="9988" max="9988" width="32.4375" style="266" customWidth="1"/>
    <col min="9989" max="9989" width="6.5625" style="266" customWidth="1"/>
    <col min="9990" max="9990" width="0.875" style="266" customWidth="1"/>
    <col min="9991" max="9991" width="10.6875" style="266" customWidth="1"/>
    <col min="9992" max="9992" width="0.6875" style="266" customWidth="1"/>
    <col min="9993" max="9993" width="10.6875" style="266" customWidth="1"/>
    <col min="9994" max="9994" width="0.6875" style="266" customWidth="1"/>
    <col min="9995" max="9995" width="10.6875" style="266" customWidth="1"/>
    <col min="9996" max="9996" width="0.6875" style="266" customWidth="1"/>
    <col min="9997" max="9997" width="10.6875" style="266" customWidth="1"/>
    <col min="9998" max="10240" width="9" style="266"/>
    <col min="10241" max="10241" width="1.4375" style="266" customWidth="1"/>
    <col min="10242" max="10242" width="1.5625" style="266" customWidth="1"/>
    <col min="10243" max="10243" width="1.875" style="266" customWidth="1"/>
    <col min="10244" max="10244" width="32.4375" style="266" customWidth="1"/>
    <col min="10245" max="10245" width="6.5625" style="266" customWidth="1"/>
    <col min="10246" max="10246" width="0.875" style="266" customWidth="1"/>
    <col min="10247" max="10247" width="10.6875" style="266" customWidth="1"/>
    <col min="10248" max="10248" width="0.6875" style="266" customWidth="1"/>
    <col min="10249" max="10249" width="10.6875" style="266" customWidth="1"/>
    <col min="10250" max="10250" width="0.6875" style="266" customWidth="1"/>
    <col min="10251" max="10251" width="10.6875" style="266" customWidth="1"/>
    <col min="10252" max="10252" width="0.6875" style="266" customWidth="1"/>
    <col min="10253" max="10253" width="10.6875" style="266" customWidth="1"/>
    <col min="10254" max="10496" width="9" style="266"/>
    <col min="10497" max="10497" width="1.4375" style="266" customWidth="1"/>
    <col min="10498" max="10498" width="1.5625" style="266" customWidth="1"/>
    <col min="10499" max="10499" width="1.875" style="266" customWidth="1"/>
    <col min="10500" max="10500" width="32.4375" style="266" customWidth="1"/>
    <col min="10501" max="10501" width="6.5625" style="266" customWidth="1"/>
    <col min="10502" max="10502" width="0.875" style="266" customWidth="1"/>
    <col min="10503" max="10503" width="10.6875" style="266" customWidth="1"/>
    <col min="10504" max="10504" width="0.6875" style="266" customWidth="1"/>
    <col min="10505" max="10505" width="10.6875" style="266" customWidth="1"/>
    <col min="10506" max="10506" width="0.6875" style="266" customWidth="1"/>
    <col min="10507" max="10507" width="10.6875" style="266" customWidth="1"/>
    <col min="10508" max="10508" width="0.6875" style="266" customWidth="1"/>
    <col min="10509" max="10509" width="10.6875" style="266" customWidth="1"/>
    <col min="10510" max="10752" width="9" style="266"/>
    <col min="10753" max="10753" width="1.4375" style="266" customWidth="1"/>
    <col min="10754" max="10754" width="1.5625" style="266" customWidth="1"/>
    <col min="10755" max="10755" width="1.875" style="266" customWidth="1"/>
    <col min="10756" max="10756" width="32.4375" style="266" customWidth="1"/>
    <col min="10757" max="10757" width="6.5625" style="266" customWidth="1"/>
    <col min="10758" max="10758" width="0.875" style="266" customWidth="1"/>
    <col min="10759" max="10759" width="10.6875" style="266" customWidth="1"/>
    <col min="10760" max="10760" width="0.6875" style="266" customWidth="1"/>
    <col min="10761" max="10761" width="10.6875" style="266" customWidth="1"/>
    <col min="10762" max="10762" width="0.6875" style="266" customWidth="1"/>
    <col min="10763" max="10763" width="10.6875" style="266" customWidth="1"/>
    <col min="10764" max="10764" width="0.6875" style="266" customWidth="1"/>
    <col min="10765" max="10765" width="10.6875" style="266" customWidth="1"/>
    <col min="10766" max="11008" width="9" style="266"/>
    <col min="11009" max="11009" width="1.4375" style="266" customWidth="1"/>
    <col min="11010" max="11010" width="1.5625" style="266" customWidth="1"/>
    <col min="11011" max="11011" width="1.875" style="266" customWidth="1"/>
    <col min="11012" max="11012" width="32.4375" style="266" customWidth="1"/>
    <col min="11013" max="11013" width="6.5625" style="266" customWidth="1"/>
    <col min="11014" max="11014" width="0.875" style="266" customWidth="1"/>
    <col min="11015" max="11015" width="10.6875" style="266" customWidth="1"/>
    <col min="11016" max="11016" width="0.6875" style="266" customWidth="1"/>
    <col min="11017" max="11017" width="10.6875" style="266" customWidth="1"/>
    <col min="11018" max="11018" width="0.6875" style="266" customWidth="1"/>
    <col min="11019" max="11019" width="10.6875" style="266" customWidth="1"/>
    <col min="11020" max="11020" width="0.6875" style="266" customWidth="1"/>
    <col min="11021" max="11021" width="10.6875" style="266" customWidth="1"/>
    <col min="11022" max="11264" width="9" style="266"/>
    <col min="11265" max="11265" width="1.4375" style="266" customWidth="1"/>
    <col min="11266" max="11266" width="1.5625" style="266" customWidth="1"/>
    <col min="11267" max="11267" width="1.875" style="266" customWidth="1"/>
    <col min="11268" max="11268" width="32.4375" style="266" customWidth="1"/>
    <col min="11269" max="11269" width="6.5625" style="266" customWidth="1"/>
    <col min="11270" max="11270" width="0.875" style="266" customWidth="1"/>
    <col min="11271" max="11271" width="10.6875" style="266" customWidth="1"/>
    <col min="11272" max="11272" width="0.6875" style="266" customWidth="1"/>
    <col min="11273" max="11273" width="10.6875" style="266" customWidth="1"/>
    <col min="11274" max="11274" width="0.6875" style="266" customWidth="1"/>
    <col min="11275" max="11275" width="10.6875" style="266" customWidth="1"/>
    <col min="11276" max="11276" width="0.6875" style="266" customWidth="1"/>
    <col min="11277" max="11277" width="10.6875" style="266" customWidth="1"/>
    <col min="11278" max="11520" width="9" style="266"/>
    <col min="11521" max="11521" width="1.4375" style="266" customWidth="1"/>
    <col min="11522" max="11522" width="1.5625" style="266" customWidth="1"/>
    <col min="11523" max="11523" width="1.875" style="266" customWidth="1"/>
    <col min="11524" max="11524" width="32.4375" style="266" customWidth="1"/>
    <col min="11525" max="11525" width="6.5625" style="266" customWidth="1"/>
    <col min="11526" max="11526" width="0.875" style="266" customWidth="1"/>
    <col min="11527" max="11527" width="10.6875" style="266" customWidth="1"/>
    <col min="11528" max="11528" width="0.6875" style="266" customWidth="1"/>
    <col min="11529" max="11529" width="10.6875" style="266" customWidth="1"/>
    <col min="11530" max="11530" width="0.6875" style="266" customWidth="1"/>
    <col min="11531" max="11531" width="10.6875" style="266" customWidth="1"/>
    <col min="11532" max="11532" width="0.6875" style="266" customWidth="1"/>
    <col min="11533" max="11533" width="10.6875" style="266" customWidth="1"/>
    <col min="11534" max="11776" width="9" style="266"/>
    <col min="11777" max="11777" width="1.4375" style="266" customWidth="1"/>
    <col min="11778" max="11778" width="1.5625" style="266" customWidth="1"/>
    <col min="11779" max="11779" width="1.875" style="266" customWidth="1"/>
    <col min="11780" max="11780" width="32.4375" style="266" customWidth="1"/>
    <col min="11781" max="11781" width="6.5625" style="266" customWidth="1"/>
    <col min="11782" max="11782" width="0.875" style="266" customWidth="1"/>
    <col min="11783" max="11783" width="10.6875" style="266" customWidth="1"/>
    <col min="11784" max="11784" width="0.6875" style="266" customWidth="1"/>
    <col min="11785" max="11785" width="10.6875" style="266" customWidth="1"/>
    <col min="11786" max="11786" width="0.6875" style="266" customWidth="1"/>
    <col min="11787" max="11787" width="10.6875" style="266" customWidth="1"/>
    <col min="11788" max="11788" width="0.6875" style="266" customWidth="1"/>
    <col min="11789" max="11789" width="10.6875" style="266" customWidth="1"/>
    <col min="11790" max="12032" width="9" style="266"/>
    <col min="12033" max="12033" width="1.4375" style="266" customWidth="1"/>
    <col min="12034" max="12034" width="1.5625" style="266" customWidth="1"/>
    <col min="12035" max="12035" width="1.875" style="266" customWidth="1"/>
    <col min="12036" max="12036" width="32.4375" style="266" customWidth="1"/>
    <col min="12037" max="12037" width="6.5625" style="266" customWidth="1"/>
    <col min="12038" max="12038" width="0.875" style="266" customWidth="1"/>
    <col min="12039" max="12039" width="10.6875" style="266" customWidth="1"/>
    <col min="12040" max="12040" width="0.6875" style="266" customWidth="1"/>
    <col min="12041" max="12041" width="10.6875" style="266" customWidth="1"/>
    <col min="12042" max="12042" width="0.6875" style="266" customWidth="1"/>
    <col min="12043" max="12043" width="10.6875" style="266" customWidth="1"/>
    <col min="12044" max="12044" width="0.6875" style="266" customWidth="1"/>
    <col min="12045" max="12045" width="10.6875" style="266" customWidth="1"/>
    <col min="12046" max="12288" width="9" style="266"/>
    <col min="12289" max="12289" width="1.4375" style="266" customWidth="1"/>
    <col min="12290" max="12290" width="1.5625" style="266" customWidth="1"/>
    <col min="12291" max="12291" width="1.875" style="266" customWidth="1"/>
    <col min="12292" max="12292" width="32.4375" style="266" customWidth="1"/>
    <col min="12293" max="12293" width="6.5625" style="266" customWidth="1"/>
    <col min="12294" max="12294" width="0.875" style="266" customWidth="1"/>
    <col min="12295" max="12295" width="10.6875" style="266" customWidth="1"/>
    <col min="12296" max="12296" width="0.6875" style="266" customWidth="1"/>
    <col min="12297" max="12297" width="10.6875" style="266" customWidth="1"/>
    <col min="12298" max="12298" width="0.6875" style="266" customWidth="1"/>
    <col min="12299" max="12299" width="10.6875" style="266" customWidth="1"/>
    <col min="12300" max="12300" width="0.6875" style="266" customWidth="1"/>
    <col min="12301" max="12301" width="10.6875" style="266" customWidth="1"/>
    <col min="12302" max="12544" width="9" style="266"/>
    <col min="12545" max="12545" width="1.4375" style="266" customWidth="1"/>
    <col min="12546" max="12546" width="1.5625" style="266" customWidth="1"/>
    <col min="12547" max="12547" width="1.875" style="266" customWidth="1"/>
    <col min="12548" max="12548" width="32.4375" style="266" customWidth="1"/>
    <col min="12549" max="12549" width="6.5625" style="266" customWidth="1"/>
    <col min="12550" max="12550" width="0.875" style="266" customWidth="1"/>
    <col min="12551" max="12551" width="10.6875" style="266" customWidth="1"/>
    <col min="12552" max="12552" width="0.6875" style="266" customWidth="1"/>
    <col min="12553" max="12553" width="10.6875" style="266" customWidth="1"/>
    <col min="12554" max="12554" width="0.6875" style="266" customWidth="1"/>
    <col min="12555" max="12555" width="10.6875" style="266" customWidth="1"/>
    <col min="12556" max="12556" width="0.6875" style="266" customWidth="1"/>
    <col min="12557" max="12557" width="10.6875" style="266" customWidth="1"/>
    <col min="12558" max="12800" width="9" style="266"/>
    <col min="12801" max="12801" width="1.4375" style="266" customWidth="1"/>
    <col min="12802" max="12802" width="1.5625" style="266" customWidth="1"/>
    <col min="12803" max="12803" width="1.875" style="266" customWidth="1"/>
    <col min="12804" max="12804" width="32.4375" style="266" customWidth="1"/>
    <col min="12805" max="12805" width="6.5625" style="266" customWidth="1"/>
    <col min="12806" max="12806" width="0.875" style="266" customWidth="1"/>
    <col min="12807" max="12807" width="10.6875" style="266" customWidth="1"/>
    <col min="12808" max="12808" width="0.6875" style="266" customWidth="1"/>
    <col min="12809" max="12809" width="10.6875" style="266" customWidth="1"/>
    <col min="12810" max="12810" width="0.6875" style="266" customWidth="1"/>
    <col min="12811" max="12811" width="10.6875" style="266" customWidth="1"/>
    <col min="12812" max="12812" width="0.6875" style="266" customWidth="1"/>
    <col min="12813" max="12813" width="10.6875" style="266" customWidth="1"/>
    <col min="12814" max="13056" width="9" style="266"/>
    <col min="13057" max="13057" width="1.4375" style="266" customWidth="1"/>
    <col min="13058" max="13058" width="1.5625" style="266" customWidth="1"/>
    <col min="13059" max="13059" width="1.875" style="266" customWidth="1"/>
    <col min="13060" max="13060" width="32.4375" style="266" customWidth="1"/>
    <col min="13061" max="13061" width="6.5625" style="266" customWidth="1"/>
    <col min="13062" max="13062" width="0.875" style="266" customWidth="1"/>
    <col min="13063" max="13063" width="10.6875" style="266" customWidth="1"/>
    <col min="13064" max="13064" width="0.6875" style="266" customWidth="1"/>
    <col min="13065" max="13065" width="10.6875" style="266" customWidth="1"/>
    <col min="13066" max="13066" width="0.6875" style="266" customWidth="1"/>
    <col min="13067" max="13067" width="10.6875" style="266" customWidth="1"/>
    <col min="13068" max="13068" width="0.6875" style="266" customWidth="1"/>
    <col min="13069" max="13069" width="10.6875" style="266" customWidth="1"/>
    <col min="13070" max="13312" width="9" style="266"/>
    <col min="13313" max="13313" width="1.4375" style="266" customWidth="1"/>
    <col min="13314" max="13314" width="1.5625" style="266" customWidth="1"/>
    <col min="13315" max="13315" width="1.875" style="266" customWidth="1"/>
    <col min="13316" max="13316" width="32.4375" style="266" customWidth="1"/>
    <col min="13317" max="13317" width="6.5625" style="266" customWidth="1"/>
    <col min="13318" max="13318" width="0.875" style="266" customWidth="1"/>
    <col min="13319" max="13319" width="10.6875" style="266" customWidth="1"/>
    <col min="13320" max="13320" width="0.6875" style="266" customWidth="1"/>
    <col min="13321" max="13321" width="10.6875" style="266" customWidth="1"/>
    <col min="13322" max="13322" width="0.6875" style="266" customWidth="1"/>
    <col min="13323" max="13323" width="10.6875" style="266" customWidth="1"/>
    <col min="13324" max="13324" width="0.6875" style="266" customWidth="1"/>
    <col min="13325" max="13325" width="10.6875" style="266" customWidth="1"/>
    <col min="13326" max="13568" width="9" style="266"/>
    <col min="13569" max="13569" width="1.4375" style="266" customWidth="1"/>
    <col min="13570" max="13570" width="1.5625" style="266" customWidth="1"/>
    <col min="13571" max="13571" width="1.875" style="266" customWidth="1"/>
    <col min="13572" max="13572" width="32.4375" style="266" customWidth="1"/>
    <col min="13573" max="13573" width="6.5625" style="266" customWidth="1"/>
    <col min="13574" max="13574" width="0.875" style="266" customWidth="1"/>
    <col min="13575" max="13575" width="10.6875" style="266" customWidth="1"/>
    <col min="13576" max="13576" width="0.6875" style="266" customWidth="1"/>
    <col min="13577" max="13577" width="10.6875" style="266" customWidth="1"/>
    <col min="13578" max="13578" width="0.6875" style="266" customWidth="1"/>
    <col min="13579" max="13579" width="10.6875" style="266" customWidth="1"/>
    <col min="13580" max="13580" width="0.6875" style="266" customWidth="1"/>
    <col min="13581" max="13581" width="10.6875" style="266" customWidth="1"/>
    <col min="13582" max="13824" width="9" style="266"/>
    <col min="13825" max="13825" width="1.4375" style="266" customWidth="1"/>
    <col min="13826" max="13826" width="1.5625" style="266" customWidth="1"/>
    <col min="13827" max="13827" width="1.875" style="266" customWidth="1"/>
    <col min="13828" max="13828" width="32.4375" style="266" customWidth="1"/>
    <col min="13829" max="13829" width="6.5625" style="266" customWidth="1"/>
    <col min="13830" max="13830" width="0.875" style="266" customWidth="1"/>
    <col min="13831" max="13831" width="10.6875" style="266" customWidth="1"/>
    <col min="13832" max="13832" width="0.6875" style="266" customWidth="1"/>
    <col min="13833" max="13833" width="10.6875" style="266" customWidth="1"/>
    <col min="13834" max="13834" width="0.6875" style="266" customWidth="1"/>
    <col min="13835" max="13835" width="10.6875" style="266" customWidth="1"/>
    <col min="13836" max="13836" width="0.6875" style="266" customWidth="1"/>
    <col min="13837" max="13837" width="10.6875" style="266" customWidth="1"/>
    <col min="13838" max="14080" width="9" style="266"/>
    <col min="14081" max="14081" width="1.4375" style="266" customWidth="1"/>
    <col min="14082" max="14082" width="1.5625" style="266" customWidth="1"/>
    <col min="14083" max="14083" width="1.875" style="266" customWidth="1"/>
    <col min="14084" max="14084" width="32.4375" style="266" customWidth="1"/>
    <col min="14085" max="14085" width="6.5625" style="266" customWidth="1"/>
    <col min="14086" max="14086" width="0.875" style="266" customWidth="1"/>
    <col min="14087" max="14087" width="10.6875" style="266" customWidth="1"/>
    <col min="14088" max="14088" width="0.6875" style="266" customWidth="1"/>
    <col min="14089" max="14089" width="10.6875" style="266" customWidth="1"/>
    <col min="14090" max="14090" width="0.6875" style="266" customWidth="1"/>
    <col min="14091" max="14091" width="10.6875" style="266" customWidth="1"/>
    <col min="14092" max="14092" width="0.6875" style="266" customWidth="1"/>
    <col min="14093" max="14093" width="10.6875" style="266" customWidth="1"/>
    <col min="14094" max="14336" width="9" style="266"/>
    <col min="14337" max="14337" width="1.4375" style="266" customWidth="1"/>
    <col min="14338" max="14338" width="1.5625" style="266" customWidth="1"/>
    <col min="14339" max="14339" width="1.875" style="266" customWidth="1"/>
    <col min="14340" max="14340" width="32.4375" style="266" customWidth="1"/>
    <col min="14341" max="14341" width="6.5625" style="266" customWidth="1"/>
    <col min="14342" max="14342" width="0.875" style="266" customWidth="1"/>
    <col min="14343" max="14343" width="10.6875" style="266" customWidth="1"/>
    <col min="14344" max="14344" width="0.6875" style="266" customWidth="1"/>
    <col min="14345" max="14345" width="10.6875" style="266" customWidth="1"/>
    <col min="14346" max="14346" width="0.6875" style="266" customWidth="1"/>
    <col min="14347" max="14347" width="10.6875" style="266" customWidth="1"/>
    <col min="14348" max="14348" width="0.6875" style="266" customWidth="1"/>
    <col min="14349" max="14349" width="10.6875" style="266" customWidth="1"/>
    <col min="14350" max="14592" width="9" style="266"/>
    <col min="14593" max="14593" width="1.4375" style="266" customWidth="1"/>
    <col min="14594" max="14594" width="1.5625" style="266" customWidth="1"/>
    <col min="14595" max="14595" width="1.875" style="266" customWidth="1"/>
    <col min="14596" max="14596" width="32.4375" style="266" customWidth="1"/>
    <col min="14597" max="14597" width="6.5625" style="266" customWidth="1"/>
    <col min="14598" max="14598" width="0.875" style="266" customWidth="1"/>
    <col min="14599" max="14599" width="10.6875" style="266" customWidth="1"/>
    <col min="14600" max="14600" width="0.6875" style="266" customWidth="1"/>
    <col min="14601" max="14601" width="10.6875" style="266" customWidth="1"/>
    <col min="14602" max="14602" width="0.6875" style="266" customWidth="1"/>
    <col min="14603" max="14603" width="10.6875" style="266" customWidth="1"/>
    <col min="14604" max="14604" width="0.6875" style="266" customWidth="1"/>
    <col min="14605" max="14605" width="10.6875" style="266" customWidth="1"/>
    <col min="14606" max="14848" width="9" style="266"/>
    <col min="14849" max="14849" width="1.4375" style="266" customWidth="1"/>
    <col min="14850" max="14850" width="1.5625" style="266" customWidth="1"/>
    <col min="14851" max="14851" width="1.875" style="266" customWidth="1"/>
    <col min="14852" max="14852" width="32.4375" style="266" customWidth="1"/>
    <col min="14853" max="14853" width="6.5625" style="266" customWidth="1"/>
    <col min="14854" max="14854" width="0.875" style="266" customWidth="1"/>
    <col min="14855" max="14855" width="10.6875" style="266" customWidth="1"/>
    <col min="14856" max="14856" width="0.6875" style="266" customWidth="1"/>
    <col min="14857" max="14857" width="10.6875" style="266" customWidth="1"/>
    <col min="14858" max="14858" width="0.6875" style="266" customWidth="1"/>
    <col min="14859" max="14859" width="10.6875" style="266" customWidth="1"/>
    <col min="14860" max="14860" width="0.6875" style="266" customWidth="1"/>
    <col min="14861" max="14861" width="10.6875" style="266" customWidth="1"/>
    <col min="14862" max="15104" width="9" style="266"/>
    <col min="15105" max="15105" width="1.4375" style="266" customWidth="1"/>
    <col min="15106" max="15106" width="1.5625" style="266" customWidth="1"/>
    <col min="15107" max="15107" width="1.875" style="266" customWidth="1"/>
    <col min="15108" max="15108" width="32.4375" style="266" customWidth="1"/>
    <col min="15109" max="15109" width="6.5625" style="266" customWidth="1"/>
    <col min="15110" max="15110" width="0.875" style="266" customWidth="1"/>
    <col min="15111" max="15111" width="10.6875" style="266" customWidth="1"/>
    <col min="15112" max="15112" width="0.6875" style="266" customWidth="1"/>
    <col min="15113" max="15113" width="10.6875" style="266" customWidth="1"/>
    <col min="15114" max="15114" width="0.6875" style="266" customWidth="1"/>
    <col min="15115" max="15115" width="10.6875" style="266" customWidth="1"/>
    <col min="15116" max="15116" width="0.6875" style="266" customWidth="1"/>
    <col min="15117" max="15117" width="10.6875" style="266" customWidth="1"/>
    <col min="15118" max="15360" width="9" style="266"/>
    <col min="15361" max="15361" width="1.4375" style="266" customWidth="1"/>
    <col min="15362" max="15362" width="1.5625" style="266" customWidth="1"/>
    <col min="15363" max="15363" width="1.875" style="266" customWidth="1"/>
    <col min="15364" max="15364" width="32.4375" style="266" customWidth="1"/>
    <col min="15365" max="15365" width="6.5625" style="266" customWidth="1"/>
    <col min="15366" max="15366" width="0.875" style="266" customWidth="1"/>
    <col min="15367" max="15367" width="10.6875" style="266" customWidth="1"/>
    <col min="15368" max="15368" width="0.6875" style="266" customWidth="1"/>
    <col min="15369" max="15369" width="10.6875" style="266" customWidth="1"/>
    <col min="15370" max="15370" width="0.6875" style="266" customWidth="1"/>
    <col min="15371" max="15371" width="10.6875" style="266" customWidth="1"/>
    <col min="15372" max="15372" width="0.6875" style="266" customWidth="1"/>
    <col min="15373" max="15373" width="10.6875" style="266" customWidth="1"/>
    <col min="15374" max="15616" width="9" style="266"/>
    <col min="15617" max="15617" width="1.4375" style="266" customWidth="1"/>
    <col min="15618" max="15618" width="1.5625" style="266" customWidth="1"/>
    <col min="15619" max="15619" width="1.875" style="266" customWidth="1"/>
    <col min="15620" max="15620" width="32.4375" style="266" customWidth="1"/>
    <col min="15621" max="15621" width="6.5625" style="266" customWidth="1"/>
    <col min="15622" max="15622" width="0.875" style="266" customWidth="1"/>
    <col min="15623" max="15623" width="10.6875" style="266" customWidth="1"/>
    <col min="15624" max="15624" width="0.6875" style="266" customWidth="1"/>
    <col min="15625" max="15625" width="10.6875" style="266" customWidth="1"/>
    <col min="15626" max="15626" width="0.6875" style="266" customWidth="1"/>
    <col min="15627" max="15627" width="10.6875" style="266" customWidth="1"/>
    <col min="15628" max="15628" width="0.6875" style="266" customWidth="1"/>
    <col min="15629" max="15629" width="10.6875" style="266" customWidth="1"/>
    <col min="15630" max="15872" width="9" style="266"/>
    <col min="15873" max="15873" width="1.4375" style="266" customWidth="1"/>
    <col min="15874" max="15874" width="1.5625" style="266" customWidth="1"/>
    <col min="15875" max="15875" width="1.875" style="266" customWidth="1"/>
    <col min="15876" max="15876" width="32.4375" style="266" customWidth="1"/>
    <col min="15877" max="15877" width="6.5625" style="266" customWidth="1"/>
    <col min="15878" max="15878" width="0.875" style="266" customWidth="1"/>
    <col min="15879" max="15879" width="10.6875" style="266" customWidth="1"/>
    <col min="15880" max="15880" width="0.6875" style="266" customWidth="1"/>
    <col min="15881" max="15881" width="10.6875" style="266" customWidth="1"/>
    <col min="15882" max="15882" width="0.6875" style="266" customWidth="1"/>
    <col min="15883" max="15883" width="10.6875" style="266" customWidth="1"/>
    <col min="15884" max="15884" width="0.6875" style="266" customWidth="1"/>
    <col min="15885" max="15885" width="10.6875" style="266" customWidth="1"/>
    <col min="15886" max="16128" width="9" style="266"/>
    <col min="16129" max="16129" width="1.4375" style="266" customWidth="1"/>
    <col min="16130" max="16130" width="1.5625" style="266" customWidth="1"/>
    <col min="16131" max="16131" width="1.875" style="266" customWidth="1"/>
    <col min="16132" max="16132" width="32.4375" style="266" customWidth="1"/>
    <col min="16133" max="16133" width="6.5625" style="266" customWidth="1"/>
    <col min="16134" max="16134" width="0.875" style="266" customWidth="1"/>
    <col min="16135" max="16135" width="10.6875" style="266" customWidth="1"/>
    <col min="16136" max="16136" width="0.6875" style="266" customWidth="1"/>
    <col min="16137" max="16137" width="10.6875" style="266" customWidth="1"/>
    <col min="16138" max="16138" width="0.6875" style="266" customWidth="1"/>
    <col min="16139" max="16139" width="10.6875" style="266" customWidth="1"/>
    <col min="16140" max="16140" width="0.6875" style="266" customWidth="1"/>
    <col min="16141" max="16141" width="10.6875" style="266" customWidth="1"/>
    <col min="16142" max="16384" width="9" style="266"/>
  </cols>
  <sheetData>
    <row r="1" spans="1:19" ht="15.95" customHeight="1">
      <c r="A1" s="71" t="s">
        <v>0</v>
      </c>
      <c r="B1" s="260"/>
      <c r="C1" s="260"/>
      <c r="D1" s="260"/>
      <c r="E1" s="261"/>
      <c r="F1" s="262"/>
      <c r="G1" s="263"/>
      <c r="H1" s="264"/>
      <c r="I1" s="265"/>
      <c r="J1" s="264"/>
      <c r="K1" s="263"/>
      <c r="L1" s="264"/>
      <c r="M1" s="263"/>
    </row>
    <row r="2" spans="1:19" ht="15.95" customHeight="1">
      <c r="A2" s="71" t="s">
        <v>164</v>
      </c>
      <c r="B2" s="260"/>
      <c r="C2" s="260"/>
      <c r="D2" s="260"/>
      <c r="E2" s="261"/>
      <c r="F2" s="262"/>
      <c r="G2" s="263"/>
      <c r="H2" s="264"/>
      <c r="I2" s="265"/>
      <c r="J2" s="264"/>
      <c r="K2" s="263"/>
      <c r="L2" s="264"/>
      <c r="M2" s="263"/>
    </row>
    <row r="3" spans="1:19" ht="15.95" customHeight="1">
      <c r="A3" s="267" t="s">
        <v>113</v>
      </c>
      <c r="B3" s="268"/>
      <c r="C3" s="268"/>
      <c r="D3" s="268"/>
      <c r="E3" s="269"/>
      <c r="F3" s="270"/>
      <c r="G3" s="271"/>
      <c r="H3" s="272"/>
      <c r="I3" s="273"/>
      <c r="J3" s="272"/>
      <c r="K3" s="271"/>
      <c r="L3" s="272"/>
      <c r="M3" s="271"/>
    </row>
    <row r="4" spans="1:19" ht="15.95" customHeight="1">
      <c r="A4" s="77"/>
      <c r="B4" s="274"/>
      <c r="C4" s="274"/>
      <c r="D4" s="274"/>
      <c r="E4" s="275"/>
      <c r="F4" s="276"/>
      <c r="G4" s="277"/>
      <c r="H4" s="278"/>
      <c r="I4" s="279"/>
      <c r="J4" s="278"/>
      <c r="K4" s="277"/>
      <c r="L4" s="278"/>
      <c r="M4" s="277"/>
    </row>
    <row r="5" spans="1:19" ht="15.95" customHeight="1">
      <c r="A5" s="260"/>
      <c r="B5" s="260"/>
      <c r="C5" s="260"/>
      <c r="D5" s="260"/>
      <c r="E5" s="261"/>
      <c r="F5" s="262"/>
      <c r="G5" s="263"/>
      <c r="H5" s="264"/>
      <c r="I5" s="265"/>
      <c r="J5" s="264"/>
      <c r="K5" s="263"/>
      <c r="L5" s="264"/>
      <c r="M5" s="263"/>
    </row>
    <row r="6" spans="1:19" ht="15.95" customHeight="1">
      <c r="A6" s="260"/>
      <c r="B6" s="260"/>
      <c r="C6" s="260"/>
      <c r="D6" s="260"/>
      <c r="E6" s="261"/>
      <c r="F6" s="262"/>
      <c r="G6" s="14" t="s">
        <v>3</v>
      </c>
      <c r="H6" s="14"/>
      <c r="I6" s="14"/>
      <c r="J6" s="2"/>
      <c r="K6" s="14" t="s">
        <v>4</v>
      </c>
      <c r="L6" s="14"/>
      <c r="M6" s="14"/>
    </row>
    <row r="7" spans="1:19" ht="15.95" customHeight="1">
      <c r="A7" s="260"/>
      <c r="B7" s="260"/>
      <c r="C7" s="260"/>
      <c r="D7" s="260"/>
      <c r="E7" s="261"/>
      <c r="F7" s="280"/>
      <c r="G7" s="15" t="s">
        <v>5</v>
      </c>
      <c r="H7" s="15"/>
      <c r="I7" s="15"/>
      <c r="J7" s="16"/>
      <c r="K7" s="15" t="s">
        <v>5</v>
      </c>
      <c r="L7" s="15"/>
      <c r="M7" s="15"/>
    </row>
    <row r="8" spans="1:19" ht="15.95" customHeight="1">
      <c r="A8" s="260"/>
      <c r="B8" s="260"/>
      <c r="C8" s="260"/>
      <c r="D8" s="260"/>
      <c r="E8" s="261"/>
      <c r="F8" s="280"/>
      <c r="G8" s="18" t="s">
        <v>11</v>
      </c>
      <c r="H8" s="281"/>
      <c r="I8" s="18" t="s">
        <v>12</v>
      </c>
      <c r="J8" s="281"/>
      <c r="K8" s="18" t="s">
        <v>11</v>
      </c>
      <c r="L8" s="281"/>
      <c r="M8" s="18" t="s">
        <v>12</v>
      </c>
    </row>
    <row r="9" spans="1:19" ht="15.95" customHeight="1">
      <c r="A9" s="260"/>
      <c r="B9" s="260"/>
      <c r="C9" s="260"/>
      <c r="D9" s="260"/>
      <c r="E9" s="282" t="s">
        <v>13</v>
      </c>
      <c r="F9" s="283"/>
      <c r="G9" s="284" t="s">
        <v>14</v>
      </c>
      <c r="H9" s="16"/>
      <c r="I9" s="284" t="s">
        <v>14</v>
      </c>
      <c r="J9" s="16"/>
      <c r="K9" s="284" t="s">
        <v>14</v>
      </c>
      <c r="L9" s="16"/>
      <c r="M9" s="284" t="s">
        <v>14</v>
      </c>
    </row>
    <row r="10" spans="1:19" ht="15.95" customHeight="1">
      <c r="A10" s="260"/>
      <c r="B10" s="260"/>
      <c r="C10" s="260"/>
      <c r="D10" s="260"/>
      <c r="E10" s="285"/>
      <c r="F10" s="283"/>
      <c r="G10" s="13"/>
      <c r="H10" s="16"/>
      <c r="I10" s="13"/>
      <c r="J10" s="16"/>
      <c r="K10" s="13"/>
      <c r="L10" s="16"/>
      <c r="M10" s="13"/>
    </row>
    <row r="11" spans="1:19" ht="15.95" customHeight="1">
      <c r="A11" s="71" t="s">
        <v>165</v>
      </c>
      <c r="B11" s="260"/>
      <c r="C11" s="260"/>
      <c r="D11" s="260"/>
      <c r="E11" s="275"/>
      <c r="F11" s="286"/>
      <c r="G11" s="277"/>
      <c r="H11" s="279"/>
      <c r="I11" s="277"/>
      <c r="J11" s="279"/>
      <c r="K11" s="277"/>
      <c r="L11" s="279"/>
      <c r="M11" s="277"/>
    </row>
    <row r="12" spans="1:19" ht="15.95" customHeight="1">
      <c r="A12" s="66" t="s">
        <v>166</v>
      </c>
      <c r="B12" s="287"/>
      <c r="C12" s="287"/>
      <c r="E12" s="288"/>
      <c r="F12" s="289"/>
      <c r="G12" s="290">
        <v>-4139392</v>
      </c>
      <c r="H12" s="291"/>
      <c r="I12" s="290">
        <v>48359744</v>
      </c>
      <c r="J12" s="291"/>
      <c r="K12" s="290">
        <v>-1135643</v>
      </c>
      <c r="L12" s="291"/>
      <c r="M12" s="290">
        <v>51308945</v>
      </c>
    </row>
    <row r="13" spans="1:19" ht="15.95" customHeight="1">
      <c r="A13" s="66" t="s">
        <v>167</v>
      </c>
      <c r="B13" s="287"/>
      <c r="C13" s="287"/>
      <c r="E13" s="288"/>
      <c r="F13" s="289"/>
      <c r="G13" s="290"/>
      <c r="H13" s="292"/>
      <c r="I13" s="290"/>
      <c r="J13" s="292"/>
      <c r="K13" s="290"/>
      <c r="L13" s="292"/>
      <c r="M13" s="290"/>
      <c r="Q13" s="293"/>
      <c r="S13" s="293"/>
    </row>
    <row r="14" spans="1:19" ht="15.95" customHeight="1">
      <c r="A14" s="66"/>
      <c r="B14" s="287" t="s">
        <v>168</v>
      </c>
      <c r="C14" s="287"/>
      <c r="E14" s="288"/>
      <c r="F14" s="289"/>
      <c r="G14" s="290"/>
      <c r="H14" s="292"/>
      <c r="I14" s="290"/>
      <c r="J14" s="292"/>
      <c r="K14" s="290"/>
      <c r="L14" s="292"/>
      <c r="M14" s="290"/>
      <c r="Q14" s="293"/>
      <c r="S14" s="293"/>
    </row>
    <row r="15" spans="1:19" ht="15.75" customHeight="1">
      <c r="A15" s="287"/>
      <c r="C15" s="66" t="s">
        <v>169</v>
      </c>
      <c r="E15" s="288">
        <v>9</v>
      </c>
      <c r="F15" s="289"/>
      <c r="G15" s="290">
        <v>-3289998</v>
      </c>
      <c r="H15" s="292"/>
      <c r="I15" s="294" t="s">
        <v>170</v>
      </c>
      <c r="J15" s="292"/>
      <c r="K15" s="290">
        <v>-3289998</v>
      </c>
      <c r="L15" s="292"/>
      <c r="M15" s="290">
        <v>0</v>
      </c>
    </row>
    <row r="16" spans="1:19" ht="15.95" customHeight="1">
      <c r="B16" s="66" t="s">
        <v>171</v>
      </c>
      <c r="C16" s="26"/>
      <c r="E16" s="288">
        <v>12</v>
      </c>
      <c r="F16" s="289"/>
      <c r="G16" s="290">
        <v>8657781</v>
      </c>
      <c r="H16" s="291"/>
      <c r="I16" s="294">
        <v>5355586</v>
      </c>
      <c r="J16" s="291"/>
      <c r="K16" s="290">
        <v>7916342</v>
      </c>
      <c r="L16" s="291"/>
      <c r="M16" s="294">
        <v>5008726</v>
      </c>
    </row>
    <row r="17" spans="1:13" ht="15.95" customHeight="1">
      <c r="B17" s="66" t="s">
        <v>172</v>
      </c>
      <c r="C17" s="26"/>
      <c r="E17" s="288">
        <v>12</v>
      </c>
      <c r="F17" s="289"/>
      <c r="G17" s="290">
        <v>286295</v>
      </c>
      <c r="H17" s="291"/>
      <c r="I17" s="294">
        <v>197418</v>
      </c>
      <c r="J17" s="291"/>
      <c r="K17" s="290">
        <v>283339</v>
      </c>
      <c r="L17" s="291"/>
      <c r="M17" s="294">
        <v>195592</v>
      </c>
    </row>
    <row r="18" spans="1:13" ht="15.95" customHeight="1">
      <c r="B18" s="66" t="s">
        <v>173</v>
      </c>
      <c r="C18" s="287"/>
      <c r="E18" s="288"/>
      <c r="F18" s="289"/>
      <c r="G18" s="294" t="s">
        <v>170</v>
      </c>
      <c r="H18" s="291"/>
      <c r="I18" s="294">
        <v>-603657</v>
      </c>
      <c r="J18" s="291"/>
      <c r="K18" s="294" t="s">
        <v>170</v>
      </c>
      <c r="L18" s="291"/>
      <c r="M18" s="294">
        <v>-603657</v>
      </c>
    </row>
    <row r="19" spans="1:13" ht="15.95" customHeight="1">
      <c r="B19" s="66" t="s">
        <v>174</v>
      </c>
      <c r="C19" s="287"/>
      <c r="E19" s="288"/>
      <c r="F19" s="289"/>
      <c r="G19" s="294"/>
      <c r="H19" s="291"/>
      <c r="I19" s="294"/>
      <c r="J19" s="291"/>
      <c r="K19" s="294"/>
      <c r="L19" s="291"/>
      <c r="M19" s="294"/>
    </row>
    <row r="20" spans="1:13" ht="15.95" customHeight="1">
      <c r="C20" s="295" t="s">
        <v>97</v>
      </c>
      <c r="E20" s="288"/>
      <c r="F20" s="289"/>
      <c r="G20" s="290">
        <v>-498187</v>
      </c>
      <c r="H20" s="291"/>
      <c r="I20" s="294">
        <v>-1840312</v>
      </c>
      <c r="J20" s="294"/>
      <c r="K20" s="294">
        <v>-498187</v>
      </c>
      <c r="L20" s="294"/>
      <c r="M20" s="294">
        <v>-1715308</v>
      </c>
    </row>
    <row r="21" spans="1:13" ht="15.95" customHeight="1">
      <c r="B21" s="266" t="s">
        <v>175</v>
      </c>
      <c r="C21" s="295"/>
      <c r="E21" s="288"/>
      <c r="F21" s="289"/>
      <c r="G21" s="290"/>
      <c r="H21" s="291"/>
      <c r="I21" s="294"/>
      <c r="J21" s="294"/>
      <c r="K21" s="294"/>
      <c r="L21" s="294"/>
      <c r="M21" s="294"/>
    </row>
    <row r="22" spans="1:13" ht="15.95" customHeight="1">
      <c r="C22" s="66" t="s">
        <v>176</v>
      </c>
      <c r="E22" s="288"/>
      <c r="F22" s="289"/>
      <c r="G22" s="294" t="s">
        <v>170</v>
      </c>
      <c r="H22" s="291"/>
      <c r="I22" s="294" t="s">
        <v>170</v>
      </c>
      <c r="J22" s="291"/>
      <c r="K22" s="290">
        <v>0</v>
      </c>
      <c r="L22" s="291"/>
      <c r="M22" s="294">
        <v>61965</v>
      </c>
    </row>
    <row r="23" spans="1:13" ht="15.95" customHeight="1">
      <c r="B23" s="287" t="s">
        <v>88</v>
      </c>
      <c r="C23" s="287"/>
      <c r="E23" s="288"/>
      <c r="F23" s="289"/>
      <c r="G23" s="290">
        <v>-81319</v>
      </c>
      <c r="H23" s="291"/>
      <c r="I23" s="294" t="s">
        <v>170</v>
      </c>
      <c r="J23" s="294"/>
      <c r="K23" s="294" t="s">
        <v>170</v>
      </c>
      <c r="L23" s="294"/>
      <c r="M23" s="294" t="s">
        <v>170</v>
      </c>
    </row>
    <row r="24" spans="1:13" ht="15.95" customHeight="1">
      <c r="B24" s="66" t="s">
        <v>177</v>
      </c>
      <c r="C24" s="26"/>
      <c r="E24" s="288">
        <v>12</v>
      </c>
      <c r="F24" s="289"/>
      <c r="G24" s="290">
        <v>2338</v>
      </c>
      <c r="H24" s="291"/>
      <c r="I24" s="294">
        <v>173856</v>
      </c>
      <c r="J24" s="294"/>
      <c r="K24" s="294">
        <v>1878</v>
      </c>
      <c r="L24" s="294"/>
      <c r="M24" s="294">
        <v>173856</v>
      </c>
    </row>
    <row r="25" spans="1:13" ht="15.95" customHeight="1">
      <c r="B25" s="66" t="s">
        <v>47</v>
      </c>
      <c r="C25" s="287"/>
      <c r="E25" s="288"/>
      <c r="F25" s="289"/>
      <c r="G25" s="290">
        <v>877371</v>
      </c>
      <c r="H25" s="291"/>
      <c r="I25" s="294">
        <v>769355</v>
      </c>
      <c r="J25" s="291"/>
      <c r="K25" s="290">
        <v>793982</v>
      </c>
      <c r="L25" s="291"/>
      <c r="M25" s="294">
        <v>762095</v>
      </c>
    </row>
    <row r="26" spans="1:13" ht="15.95" customHeight="1">
      <c r="B26" s="26" t="s">
        <v>178</v>
      </c>
      <c r="C26" s="287"/>
      <c r="E26" s="288"/>
      <c r="F26" s="289"/>
      <c r="G26" s="290">
        <v>-124624</v>
      </c>
      <c r="H26" s="291"/>
      <c r="I26" s="294">
        <v>-163052</v>
      </c>
      <c r="J26" s="294"/>
      <c r="K26" s="294">
        <v>-67658</v>
      </c>
      <c r="L26" s="294"/>
      <c r="M26" s="294">
        <v>-147839</v>
      </c>
    </row>
    <row r="27" spans="1:13" ht="15.95" customHeight="1">
      <c r="B27" s="26" t="s">
        <v>179</v>
      </c>
      <c r="C27" s="287"/>
      <c r="E27" s="288"/>
      <c r="F27" s="289"/>
      <c r="G27" s="290">
        <v>0</v>
      </c>
      <c r="H27" s="291"/>
      <c r="I27" s="294">
        <v>-515013</v>
      </c>
      <c r="J27" s="294"/>
      <c r="K27" s="294">
        <v>0</v>
      </c>
      <c r="L27" s="294"/>
      <c r="M27" s="294">
        <v>-515013</v>
      </c>
    </row>
    <row r="28" spans="1:13" ht="15.95" customHeight="1">
      <c r="B28" s="66" t="s">
        <v>87</v>
      </c>
      <c r="C28" s="287"/>
      <c r="E28" s="288"/>
      <c r="F28" s="289"/>
      <c r="G28" s="290">
        <v>0</v>
      </c>
      <c r="H28" s="291"/>
      <c r="I28" s="294">
        <v>95</v>
      </c>
      <c r="J28" s="294"/>
      <c r="K28" s="294">
        <v>0</v>
      </c>
      <c r="L28" s="294"/>
      <c r="M28" s="294">
        <v>95</v>
      </c>
    </row>
    <row r="29" spans="1:13" ht="15.95" customHeight="1">
      <c r="A29" s="66" t="s">
        <v>180</v>
      </c>
      <c r="B29" s="287"/>
      <c r="C29" s="287"/>
      <c r="E29" s="288"/>
      <c r="F29" s="289"/>
      <c r="G29" s="290"/>
      <c r="H29" s="292"/>
      <c r="I29" s="294"/>
      <c r="J29" s="294"/>
      <c r="K29" s="294"/>
      <c r="L29" s="294"/>
      <c r="M29" s="294"/>
    </row>
    <row r="30" spans="1:13" ht="15.95" customHeight="1">
      <c r="A30" s="296"/>
      <c r="B30" s="297" t="s">
        <v>181</v>
      </c>
      <c r="C30" s="26"/>
      <c r="D30" s="26"/>
      <c r="E30" s="288"/>
      <c r="F30" s="289"/>
      <c r="G30" s="290">
        <v>-27803708</v>
      </c>
      <c r="H30" s="291"/>
      <c r="I30" s="294">
        <v>-65399696</v>
      </c>
      <c r="J30" s="294"/>
      <c r="K30" s="294">
        <v>-37102249</v>
      </c>
      <c r="L30" s="294"/>
      <c r="M30" s="294">
        <v>-39996819</v>
      </c>
    </row>
    <row r="31" spans="1:13" ht="15.95" customHeight="1">
      <c r="A31" s="296" t="s">
        <v>182</v>
      </c>
      <c r="B31" s="297" t="s">
        <v>183</v>
      </c>
      <c r="C31" s="26"/>
      <c r="E31" s="288"/>
      <c r="F31" s="289"/>
      <c r="G31" s="292">
        <v>-28233002</v>
      </c>
      <c r="H31" s="291"/>
      <c r="I31" s="294">
        <v>540681</v>
      </c>
      <c r="J31" s="294"/>
      <c r="K31" s="294">
        <v>-12642462</v>
      </c>
      <c r="L31" s="294"/>
      <c r="M31" s="294">
        <v>3895635</v>
      </c>
    </row>
    <row r="32" spans="1:13" ht="15.95" customHeight="1">
      <c r="A32" s="296" t="s">
        <v>184</v>
      </c>
      <c r="B32" s="297" t="s">
        <v>21</v>
      </c>
      <c r="C32" s="26"/>
      <c r="E32" s="288"/>
      <c r="F32" s="289"/>
      <c r="G32" s="290">
        <v>-256330</v>
      </c>
      <c r="H32" s="291"/>
      <c r="I32" s="294">
        <v>-2440773</v>
      </c>
      <c r="J32" s="294"/>
      <c r="K32" s="294">
        <v>-396884</v>
      </c>
      <c r="L32" s="294"/>
      <c r="M32" s="294">
        <v>-1203725</v>
      </c>
    </row>
    <row r="33" spans="1:14" ht="15.95" customHeight="1">
      <c r="A33" s="298" t="s">
        <v>185</v>
      </c>
      <c r="B33" s="297" t="s">
        <v>32</v>
      </c>
      <c r="C33" s="26"/>
      <c r="D33" s="299"/>
      <c r="E33" s="288"/>
      <c r="F33" s="289"/>
      <c r="G33" s="290">
        <v>-31779</v>
      </c>
      <c r="H33" s="291"/>
      <c r="I33" s="294">
        <v>-4000</v>
      </c>
      <c r="J33" s="294"/>
      <c r="K33" s="294">
        <v>-31779</v>
      </c>
      <c r="L33" s="294"/>
      <c r="M33" s="294">
        <v>-4000</v>
      </c>
    </row>
    <row r="34" spans="1:14" ht="15.95" customHeight="1">
      <c r="A34" s="296"/>
      <c r="B34" s="297" t="s">
        <v>42</v>
      </c>
      <c r="C34" s="26"/>
      <c r="D34" s="26"/>
      <c r="E34" s="288"/>
      <c r="F34" s="289"/>
      <c r="G34" s="290">
        <v>8972701.3599999994</v>
      </c>
      <c r="H34" s="291"/>
      <c r="I34" s="294">
        <v>6003393</v>
      </c>
      <c r="J34" s="294"/>
      <c r="K34" s="294">
        <v>33113364.359999999</v>
      </c>
      <c r="L34" s="294"/>
      <c r="M34" s="294">
        <v>14637803</v>
      </c>
    </row>
    <row r="35" spans="1:14" ht="15.95" customHeight="1">
      <c r="A35" s="296" t="s">
        <v>186</v>
      </c>
      <c r="B35" s="297" t="s">
        <v>43</v>
      </c>
      <c r="C35" s="26"/>
      <c r="D35" s="26"/>
      <c r="E35" s="288"/>
      <c r="F35" s="289"/>
      <c r="G35" s="300">
        <v>7111578</v>
      </c>
      <c r="H35" s="291"/>
      <c r="I35" s="301">
        <v>-3749099</v>
      </c>
      <c r="J35" s="294"/>
      <c r="K35" s="301">
        <v>9043882</v>
      </c>
      <c r="L35" s="294"/>
      <c r="M35" s="301">
        <v>-10152928</v>
      </c>
    </row>
    <row r="36" spans="1:14" ht="15.95" customHeight="1">
      <c r="A36" s="287"/>
      <c r="B36" s="287"/>
      <c r="C36" s="287"/>
      <c r="D36" s="287"/>
      <c r="E36" s="288"/>
      <c r="F36" s="289"/>
      <c r="G36" s="290"/>
      <c r="H36" s="292"/>
      <c r="I36" s="294"/>
      <c r="J36" s="294"/>
      <c r="K36" s="294"/>
      <c r="L36" s="294"/>
      <c r="M36" s="294"/>
    </row>
    <row r="37" spans="1:14" s="287" customFormat="1" ht="15.95" customHeight="1">
      <c r="A37" s="66" t="s">
        <v>187</v>
      </c>
      <c r="E37" s="288"/>
      <c r="F37" s="289"/>
      <c r="N37" s="302"/>
    </row>
    <row r="38" spans="1:14" s="287" customFormat="1" ht="15.95" customHeight="1">
      <c r="A38" s="66"/>
      <c r="B38" s="287" t="s">
        <v>188</v>
      </c>
      <c r="E38" s="288"/>
      <c r="F38" s="289"/>
      <c r="G38" s="294">
        <f>SUM(G12:G37)</f>
        <v>-38550274.640000001</v>
      </c>
      <c r="H38" s="292"/>
      <c r="I38" s="294">
        <f>SUM(I12:I37)</f>
        <v>-13315474</v>
      </c>
      <c r="J38" s="294"/>
      <c r="K38" s="294">
        <f>SUM(K12:K37)</f>
        <v>-4012072.6400000006</v>
      </c>
      <c r="L38" s="294"/>
      <c r="M38" s="294">
        <f>SUM(M12:M37)</f>
        <v>21705423</v>
      </c>
      <c r="N38" s="302"/>
    </row>
    <row r="39" spans="1:14" s="287" customFormat="1" ht="15.95" customHeight="1">
      <c r="B39" s="66" t="s">
        <v>189</v>
      </c>
      <c r="E39" s="288"/>
      <c r="F39" s="289"/>
      <c r="G39" s="290">
        <v>0</v>
      </c>
      <c r="H39" s="292"/>
      <c r="I39" s="294">
        <v>-95</v>
      </c>
      <c r="J39" s="294"/>
      <c r="K39" s="290">
        <v>0</v>
      </c>
      <c r="L39" s="294"/>
      <c r="M39" s="294">
        <v>-95</v>
      </c>
    </row>
    <row r="40" spans="1:14" s="287" customFormat="1" ht="15.95" customHeight="1">
      <c r="B40" s="297" t="s">
        <v>190</v>
      </c>
      <c r="E40" s="288"/>
      <c r="F40" s="289"/>
      <c r="G40" s="300">
        <v>-8925333</v>
      </c>
      <c r="H40" s="291"/>
      <c r="I40" s="301">
        <v>-15108203</v>
      </c>
      <c r="J40" s="294"/>
      <c r="K40" s="301">
        <v>-6403355</v>
      </c>
      <c r="L40" s="294"/>
      <c r="M40" s="301">
        <v>-13409404</v>
      </c>
    </row>
    <row r="41" spans="1:14" s="287" customFormat="1" ht="15.95" customHeight="1">
      <c r="E41" s="288"/>
      <c r="F41" s="289"/>
      <c r="G41" s="290"/>
      <c r="H41" s="292"/>
      <c r="I41" s="303"/>
      <c r="J41" s="294"/>
      <c r="K41" s="303"/>
      <c r="L41" s="294"/>
      <c r="M41" s="303"/>
    </row>
    <row r="42" spans="1:14" s="287" customFormat="1" ht="15.95" customHeight="1">
      <c r="A42" s="66" t="s">
        <v>191</v>
      </c>
      <c r="B42" s="66"/>
      <c r="C42" s="66"/>
      <c r="E42" s="288"/>
      <c r="F42" s="289"/>
    </row>
    <row r="43" spans="1:14" s="287" customFormat="1" ht="15.95" customHeight="1">
      <c r="B43" s="287" t="s">
        <v>188</v>
      </c>
      <c r="E43" s="288"/>
      <c r="F43" s="289"/>
      <c r="G43" s="301">
        <f>SUM(G38:G42)</f>
        <v>-47475607.640000001</v>
      </c>
      <c r="H43" s="292"/>
      <c r="I43" s="301">
        <f>SUM(I38:I42)</f>
        <v>-28423772</v>
      </c>
      <c r="J43" s="294"/>
      <c r="K43" s="301">
        <f>SUM(K38:K42)</f>
        <v>-10415427.640000001</v>
      </c>
      <c r="L43" s="294"/>
      <c r="M43" s="301">
        <f>SUM(M38:M42)</f>
        <v>8295924</v>
      </c>
    </row>
    <row r="44" spans="1:14" s="287" customFormat="1" ht="15.95" customHeight="1">
      <c r="E44" s="288"/>
      <c r="F44" s="289"/>
      <c r="G44" s="290"/>
      <c r="H44" s="292"/>
      <c r="I44" s="290"/>
      <c r="J44" s="292"/>
      <c r="K44" s="290"/>
      <c r="L44" s="292"/>
      <c r="M44" s="290"/>
    </row>
    <row r="45" spans="1:14" s="287" customFormat="1" ht="15.95" customHeight="1">
      <c r="E45" s="288"/>
      <c r="F45" s="289"/>
      <c r="G45" s="290"/>
      <c r="H45" s="292"/>
      <c r="I45" s="292"/>
      <c r="J45" s="292"/>
      <c r="K45" s="290"/>
      <c r="L45" s="292"/>
      <c r="M45" s="290"/>
    </row>
    <row r="46" spans="1:14" s="287" customFormat="1" ht="15.95" customHeight="1">
      <c r="E46" s="288"/>
      <c r="F46" s="289"/>
      <c r="G46" s="290"/>
      <c r="H46" s="292"/>
      <c r="I46" s="292"/>
      <c r="J46" s="292"/>
      <c r="K46" s="290"/>
      <c r="L46" s="292"/>
      <c r="M46" s="290"/>
    </row>
    <row r="47" spans="1:14" s="287" customFormat="1" ht="15.95" customHeight="1">
      <c r="E47" s="288"/>
      <c r="F47" s="289"/>
      <c r="G47" s="290"/>
      <c r="H47" s="292"/>
      <c r="I47" s="292"/>
      <c r="J47" s="292"/>
      <c r="K47" s="290"/>
      <c r="L47" s="292"/>
      <c r="M47" s="290"/>
    </row>
    <row r="48" spans="1:14" s="287" customFormat="1" ht="15.95" customHeight="1">
      <c r="E48" s="288"/>
      <c r="F48" s="289"/>
      <c r="G48" s="290"/>
      <c r="H48" s="292"/>
      <c r="I48" s="292"/>
      <c r="J48" s="292"/>
      <c r="K48" s="290"/>
      <c r="L48" s="292"/>
      <c r="M48" s="290"/>
    </row>
    <row r="49" spans="1:13" s="287" customFormat="1" ht="15.95" customHeight="1">
      <c r="E49" s="288"/>
      <c r="F49" s="289"/>
      <c r="G49" s="290"/>
      <c r="H49" s="292"/>
      <c r="I49" s="292"/>
      <c r="J49" s="292"/>
      <c r="K49" s="290"/>
      <c r="L49" s="292"/>
      <c r="M49" s="290"/>
    </row>
    <row r="50" spans="1:13" s="287" customFormat="1" ht="15.95" customHeight="1">
      <c r="E50" s="288"/>
      <c r="F50" s="289"/>
      <c r="G50" s="290"/>
      <c r="H50" s="292"/>
      <c r="I50" s="292"/>
      <c r="J50" s="292"/>
      <c r="K50" s="290"/>
      <c r="L50" s="292"/>
      <c r="M50" s="290"/>
    </row>
    <row r="51" spans="1:13" s="287" customFormat="1" ht="15.95" customHeight="1">
      <c r="E51" s="288"/>
      <c r="F51" s="289"/>
      <c r="G51" s="290"/>
      <c r="H51" s="292"/>
      <c r="I51" s="292"/>
      <c r="J51" s="292"/>
      <c r="K51" s="290"/>
      <c r="L51" s="292"/>
      <c r="M51" s="290"/>
    </row>
    <row r="52" spans="1:13" s="287" customFormat="1" ht="15.95" customHeight="1">
      <c r="E52" s="288"/>
      <c r="F52" s="289"/>
      <c r="G52" s="290"/>
      <c r="H52" s="292"/>
      <c r="I52" s="292"/>
      <c r="J52" s="292"/>
      <c r="K52" s="290"/>
      <c r="L52" s="292"/>
      <c r="M52" s="290"/>
    </row>
    <row r="53" spans="1:13" s="287" customFormat="1" ht="6.75" customHeight="1">
      <c r="E53" s="288"/>
      <c r="F53" s="289"/>
      <c r="G53" s="290"/>
      <c r="H53" s="292"/>
      <c r="I53" s="292"/>
      <c r="J53" s="292"/>
      <c r="K53" s="290"/>
      <c r="L53" s="292"/>
      <c r="M53" s="290"/>
    </row>
    <row r="54" spans="1:13" ht="20.100000000000001" customHeight="1">
      <c r="A54" s="304" t="s">
        <v>38</v>
      </c>
      <c r="B54" s="304"/>
      <c r="C54" s="304"/>
      <c r="D54" s="304"/>
      <c r="E54" s="304"/>
      <c r="F54" s="304"/>
      <c r="G54" s="304"/>
      <c r="H54" s="304"/>
      <c r="I54" s="304"/>
      <c r="J54" s="304"/>
      <c r="K54" s="304"/>
      <c r="L54" s="304"/>
      <c r="M54" s="304"/>
    </row>
    <row r="55" spans="1:13" ht="15.95" customHeight="1">
      <c r="M55" s="305">
        <v>10</v>
      </c>
    </row>
    <row r="56" spans="1:13" ht="15.95" customHeight="1">
      <c r="A56" s="260" t="s">
        <v>0</v>
      </c>
      <c r="B56" s="260"/>
      <c r="C56" s="260"/>
      <c r="D56" s="260"/>
      <c r="E56" s="261"/>
      <c r="F56" s="262"/>
      <c r="G56" s="263"/>
      <c r="H56" s="264"/>
      <c r="I56" s="265"/>
      <c r="J56" s="264"/>
      <c r="K56" s="263"/>
      <c r="L56" s="264"/>
      <c r="M56" s="263"/>
    </row>
    <row r="57" spans="1:13" ht="15.95" customHeight="1">
      <c r="A57" s="260" t="s">
        <v>164</v>
      </c>
      <c r="B57" s="260"/>
      <c r="C57" s="260"/>
      <c r="D57" s="260"/>
      <c r="E57" s="261"/>
      <c r="F57" s="262"/>
      <c r="G57" s="263"/>
      <c r="H57" s="264"/>
      <c r="I57" s="265"/>
      <c r="J57" s="264"/>
      <c r="K57" s="263"/>
      <c r="L57" s="264"/>
      <c r="M57" s="263"/>
    </row>
    <row r="58" spans="1:13" ht="15.95" customHeight="1">
      <c r="A58" s="260" t="s">
        <v>113</v>
      </c>
      <c r="B58" s="268"/>
      <c r="C58" s="268"/>
      <c r="D58" s="268"/>
      <c r="E58" s="269"/>
      <c r="F58" s="270"/>
      <c r="G58" s="271"/>
      <c r="H58" s="272"/>
      <c r="I58" s="273"/>
      <c r="J58" s="272"/>
      <c r="K58" s="271"/>
      <c r="L58" s="272"/>
      <c r="M58" s="271"/>
    </row>
    <row r="59" spans="1:13" ht="15.95" customHeight="1">
      <c r="A59" s="260"/>
      <c r="B59" s="274"/>
      <c r="C59" s="274"/>
      <c r="D59" s="274"/>
      <c r="E59" s="275"/>
      <c r="F59" s="276"/>
      <c r="G59" s="277"/>
      <c r="H59" s="278"/>
      <c r="I59" s="279"/>
      <c r="J59" s="278"/>
      <c r="K59" s="277"/>
      <c r="L59" s="278"/>
      <c r="M59" s="277"/>
    </row>
    <row r="60" spans="1:13" ht="15.95" customHeight="1">
      <c r="A60" s="260"/>
      <c r="B60" s="260"/>
      <c r="C60" s="260"/>
      <c r="D60" s="260"/>
      <c r="E60" s="261"/>
      <c r="F60" s="262"/>
      <c r="G60" s="263"/>
      <c r="H60" s="264"/>
      <c r="I60" s="265"/>
      <c r="J60" s="264"/>
      <c r="K60" s="263"/>
      <c r="L60" s="264"/>
      <c r="M60" s="263"/>
    </row>
    <row r="61" spans="1:13" ht="15.95" customHeight="1">
      <c r="A61" s="260"/>
      <c r="B61" s="260"/>
      <c r="C61" s="260"/>
      <c r="D61" s="260"/>
      <c r="E61" s="261"/>
      <c r="F61" s="262"/>
      <c r="G61" s="14" t="s">
        <v>3</v>
      </c>
      <c r="H61" s="14"/>
      <c r="I61" s="14"/>
      <c r="J61" s="2"/>
      <c r="K61" s="14" t="s">
        <v>4</v>
      </c>
      <c r="L61" s="14"/>
      <c r="M61" s="14"/>
    </row>
    <row r="62" spans="1:13" ht="15.95" customHeight="1">
      <c r="A62" s="260"/>
      <c r="B62" s="260"/>
      <c r="C62" s="260"/>
      <c r="D62" s="260"/>
      <c r="E62" s="275"/>
      <c r="F62" s="280"/>
      <c r="G62" s="15" t="s">
        <v>5</v>
      </c>
      <c r="H62" s="15"/>
      <c r="I62" s="15"/>
      <c r="J62" s="16"/>
      <c r="K62" s="15" t="s">
        <v>5</v>
      </c>
      <c r="L62" s="15"/>
      <c r="M62" s="15"/>
    </row>
    <row r="63" spans="1:13" ht="15.95" customHeight="1">
      <c r="A63" s="260"/>
      <c r="B63" s="260"/>
      <c r="C63" s="260"/>
      <c r="D63" s="260"/>
      <c r="E63" s="275"/>
      <c r="F63" s="280"/>
      <c r="G63" s="279" t="s">
        <v>11</v>
      </c>
      <c r="H63" s="279"/>
      <c r="I63" s="279" t="s">
        <v>12</v>
      </c>
      <c r="J63" s="265"/>
      <c r="K63" s="279" t="s">
        <v>11</v>
      </c>
      <c r="L63" s="279"/>
      <c r="M63" s="279" t="s">
        <v>12</v>
      </c>
    </row>
    <row r="64" spans="1:13" ht="15.95" customHeight="1">
      <c r="A64" s="260"/>
      <c r="B64" s="260"/>
      <c r="C64" s="260"/>
      <c r="D64" s="260"/>
      <c r="E64" s="307" t="s">
        <v>13</v>
      </c>
      <c r="F64" s="283"/>
      <c r="G64" s="273" t="s">
        <v>14</v>
      </c>
      <c r="H64" s="265"/>
      <c r="I64" s="273" t="s">
        <v>14</v>
      </c>
      <c r="J64" s="265"/>
      <c r="K64" s="273" t="s">
        <v>14</v>
      </c>
      <c r="L64" s="265"/>
      <c r="M64" s="273" t="s">
        <v>14</v>
      </c>
    </row>
    <row r="65" spans="1:13" s="287" customFormat="1" ht="15.95" customHeight="1">
      <c r="A65" s="71" t="s">
        <v>192</v>
      </c>
      <c r="E65" s="288"/>
      <c r="F65" s="289"/>
      <c r="G65" s="290"/>
      <c r="H65" s="292"/>
      <c r="I65" s="290"/>
      <c r="J65" s="292"/>
      <c r="K65" s="290"/>
      <c r="L65" s="292"/>
      <c r="M65" s="290"/>
    </row>
    <row r="66" spans="1:13" s="287" customFormat="1" ht="15.95" customHeight="1">
      <c r="A66" s="66" t="s">
        <v>193</v>
      </c>
      <c r="E66" s="288"/>
      <c r="F66" s="289"/>
      <c r="G66" s="290"/>
      <c r="H66" s="292"/>
      <c r="I66" s="290"/>
      <c r="J66" s="292"/>
      <c r="K66" s="290"/>
      <c r="L66" s="292"/>
      <c r="M66" s="290"/>
    </row>
    <row r="67" spans="1:13" s="287" customFormat="1" ht="15.95" customHeight="1">
      <c r="B67" s="66" t="s">
        <v>194</v>
      </c>
      <c r="E67" s="288"/>
      <c r="F67" s="289"/>
      <c r="G67" s="308">
        <v>-911411</v>
      </c>
      <c r="H67" s="309"/>
      <c r="I67" s="308">
        <v>-40001050</v>
      </c>
      <c r="J67" s="309"/>
      <c r="K67" s="308">
        <v>-911411</v>
      </c>
      <c r="L67" s="309"/>
      <c r="M67" s="308">
        <v>-40001050</v>
      </c>
    </row>
    <row r="68" spans="1:13" s="287" customFormat="1" ht="15.95" customHeight="1">
      <c r="A68" s="66" t="s">
        <v>195</v>
      </c>
      <c r="E68" s="288"/>
      <c r="F68" s="289"/>
      <c r="G68" s="308">
        <v>0</v>
      </c>
      <c r="H68" s="309"/>
      <c r="I68" s="308">
        <v>70605095</v>
      </c>
      <c r="J68" s="309"/>
      <c r="K68" s="308">
        <v>0</v>
      </c>
      <c r="L68" s="309"/>
      <c r="M68" s="308">
        <v>70605095</v>
      </c>
    </row>
    <row r="69" spans="1:13" s="287" customFormat="1" ht="15.95" customHeight="1">
      <c r="A69" s="287" t="s">
        <v>196</v>
      </c>
      <c r="E69" s="288"/>
      <c r="F69" s="289"/>
      <c r="G69" s="308">
        <v>0</v>
      </c>
      <c r="H69" s="309"/>
      <c r="I69" s="308">
        <v>-12000000</v>
      </c>
      <c r="J69" s="309"/>
      <c r="K69" s="308">
        <v>0</v>
      </c>
      <c r="L69" s="309"/>
      <c r="M69" s="308">
        <v>-12000000</v>
      </c>
    </row>
    <row r="70" spans="1:13" s="287" customFormat="1" ht="15.95" customHeight="1">
      <c r="A70" s="66" t="s">
        <v>197</v>
      </c>
      <c r="E70" s="288"/>
      <c r="F70" s="289"/>
      <c r="G70" s="308">
        <v>909500</v>
      </c>
      <c r="H70" s="309"/>
      <c r="I70" s="308">
        <v>321000</v>
      </c>
      <c r="J70" s="309"/>
      <c r="K70" s="308">
        <v>909500</v>
      </c>
      <c r="L70" s="309"/>
      <c r="M70" s="308">
        <v>321000</v>
      </c>
    </row>
    <row r="71" spans="1:13" s="287" customFormat="1" ht="15.95" customHeight="1">
      <c r="A71" s="66" t="s">
        <v>198</v>
      </c>
      <c r="E71" s="288"/>
      <c r="F71" s="289"/>
      <c r="G71" s="308"/>
      <c r="H71" s="309"/>
      <c r="I71" s="308"/>
      <c r="J71" s="309"/>
      <c r="K71" s="308"/>
      <c r="L71" s="309"/>
      <c r="M71" s="308"/>
    </row>
    <row r="72" spans="1:13" s="287" customFormat="1" ht="15.95" customHeight="1">
      <c r="B72" s="66" t="s">
        <v>199</v>
      </c>
      <c r="E72" s="288">
        <v>10</v>
      </c>
      <c r="F72" s="289"/>
      <c r="G72" s="308">
        <v>-15000000</v>
      </c>
      <c r="H72" s="309"/>
      <c r="I72" s="308">
        <v>-130000000</v>
      </c>
      <c r="J72" s="309"/>
      <c r="K72" s="308">
        <v>-15000000</v>
      </c>
      <c r="L72" s="309"/>
      <c r="M72" s="308">
        <v>-130000000</v>
      </c>
    </row>
    <row r="73" spans="1:13" s="287" customFormat="1" ht="15.95" customHeight="1">
      <c r="A73" s="287" t="s">
        <v>200</v>
      </c>
      <c r="B73" s="66"/>
      <c r="E73" s="288"/>
      <c r="F73" s="289"/>
      <c r="G73" s="308"/>
      <c r="H73" s="309"/>
      <c r="I73" s="308"/>
      <c r="J73" s="309"/>
      <c r="K73" s="308"/>
      <c r="L73" s="309"/>
      <c r="M73" s="308"/>
    </row>
    <row r="74" spans="1:13" s="287" customFormat="1" ht="15.95" customHeight="1">
      <c r="B74" s="66" t="s">
        <v>97</v>
      </c>
      <c r="E74" s="288"/>
      <c r="F74" s="289"/>
      <c r="G74" s="308">
        <v>76498187</v>
      </c>
      <c r="H74" s="309"/>
      <c r="I74" s="308">
        <v>322853804</v>
      </c>
      <c r="J74" s="309"/>
      <c r="K74" s="308">
        <v>76498187</v>
      </c>
      <c r="L74" s="309"/>
      <c r="M74" s="308">
        <v>294853804</v>
      </c>
    </row>
    <row r="75" spans="1:13" s="287" customFormat="1" ht="15.95" customHeight="1">
      <c r="A75" s="287" t="s">
        <v>201</v>
      </c>
      <c r="E75" s="288">
        <v>11</v>
      </c>
      <c r="F75" s="289"/>
      <c r="G75" s="308">
        <v>-14000000</v>
      </c>
      <c r="H75" s="309"/>
      <c r="I75" s="308">
        <v>0</v>
      </c>
      <c r="J75" s="309"/>
      <c r="K75" s="308">
        <v>-14000000</v>
      </c>
      <c r="L75" s="309"/>
      <c r="M75" s="308">
        <v>0</v>
      </c>
    </row>
    <row r="76" spans="1:13" s="287" customFormat="1" ht="15.95" customHeight="1">
      <c r="A76" s="287" t="s">
        <v>202</v>
      </c>
      <c r="E76" s="288"/>
      <c r="F76" s="289"/>
      <c r="G76" s="308">
        <v>0</v>
      </c>
      <c r="H76" s="309"/>
      <c r="I76" s="308">
        <v>-42903973</v>
      </c>
      <c r="J76" s="309"/>
      <c r="K76" s="308">
        <v>0</v>
      </c>
      <c r="L76" s="309"/>
      <c r="M76" s="308">
        <v>-42903973</v>
      </c>
    </row>
    <row r="77" spans="1:13" s="287" customFormat="1" ht="15.95" customHeight="1">
      <c r="A77" s="287" t="s">
        <v>203</v>
      </c>
      <c r="E77" s="288"/>
      <c r="F77" s="289"/>
      <c r="G77" s="308"/>
      <c r="H77" s="309"/>
      <c r="I77" s="308"/>
      <c r="J77" s="309"/>
      <c r="K77" s="308"/>
      <c r="L77" s="309"/>
      <c r="M77" s="308"/>
    </row>
    <row r="78" spans="1:13" s="287" customFormat="1" ht="15.95" customHeight="1">
      <c r="B78" s="66" t="s">
        <v>194</v>
      </c>
      <c r="C78" s="66"/>
      <c r="D78" s="66"/>
      <c r="E78" s="288"/>
      <c r="F78" s="289"/>
      <c r="G78" s="308">
        <v>-5590374.3599999994</v>
      </c>
      <c r="H78" s="309"/>
      <c r="I78" s="308">
        <v>-99123395</v>
      </c>
      <c r="J78" s="309"/>
      <c r="K78" s="308">
        <v>-5219726.3599999994</v>
      </c>
      <c r="L78" s="309"/>
      <c r="M78" s="308">
        <v>-99123395</v>
      </c>
    </row>
    <row r="79" spans="1:13" s="287" customFormat="1" ht="15.95" customHeight="1">
      <c r="A79" s="66" t="s">
        <v>204</v>
      </c>
      <c r="B79" s="66"/>
      <c r="C79" s="66"/>
      <c r="D79" s="66"/>
      <c r="E79" s="288">
        <v>12</v>
      </c>
      <c r="F79" s="289"/>
      <c r="G79" s="308">
        <v>-18900</v>
      </c>
      <c r="H79" s="309"/>
      <c r="I79" s="308">
        <v>-761400</v>
      </c>
      <c r="J79" s="309"/>
      <c r="K79" s="308">
        <v>-18900</v>
      </c>
      <c r="L79" s="309"/>
      <c r="M79" s="308">
        <v>-761400</v>
      </c>
    </row>
    <row r="80" spans="1:13" s="287" customFormat="1" ht="15.95" customHeight="1">
      <c r="A80" s="310" t="s">
        <v>205</v>
      </c>
      <c r="B80" s="66"/>
      <c r="C80" s="66"/>
      <c r="D80" s="66"/>
      <c r="E80" s="288"/>
      <c r="F80" s="289"/>
      <c r="G80" s="308">
        <v>125232</v>
      </c>
      <c r="H80" s="309"/>
      <c r="I80" s="308">
        <v>163052</v>
      </c>
      <c r="J80" s="309"/>
      <c r="K80" s="308">
        <v>67728</v>
      </c>
      <c r="L80" s="309"/>
      <c r="M80" s="308">
        <v>147839</v>
      </c>
    </row>
    <row r="81" spans="1:16" s="287" customFormat="1" ht="15.95" customHeight="1">
      <c r="A81" s="310" t="s">
        <v>206</v>
      </c>
      <c r="B81" s="66"/>
      <c r="C81" s="66"/>
      <c r="D81" s="66"/>
      <c r="E81" s="288"/>
      <c r="F81" s="289"/>
      <c r="G81" s="311">
        <v>0</v>
      </c>
      <c r="H81" s="309"/>
      <c r="I81" s="311">
        <v>515013</v>
      </c>
      <c r="J81" s="309"/>
      <c r="K81" s="311">
        <v>0</v>
      </c>
      <c r="L81" s="309"/>
      <c r="M81" s="311">
        <v>515013</v>
      </c>
      <c r="N81" s="302"/>
    </row>
    <row r="82" spans="1:16" s="287" customFormat="1" ht="15.95" customHeight="1">
      <c r="E82" s="288"/>
      <c r="F82" s="289"/>
      <c r="G82" s="290"/>
      <c r="H82" s="292"/>
      <c r="I82" s="290"/>
      <c r="J82" s="292"/>
      <c r="K82" s="290"/>
      <c r="L82" s="292"/>
      <c r="M82" s="290"/>
    </row>
    <row r="83" spans="1:16" s="287" customFormat="1" ht="15.95" customHeight="1">
      <c r="A83" s="66" t="s">
        <v>207</v>
      </c>
      <c r="E83" s="312"/>
      <c r="F83" s="313"/>
      <c r="G83" s="300">
        <f>SUM(G67:G82)</f>
        <v>42012233.640000001</v>
      </c>
      <c r="H83" s="292"/>
      <c r="I83" s="300">
        <f>SUM(I67:I82)</f>
        <v>69668146</v>
      </c>
      <c r="J83" s="292"/>
      <c r="K83" s="300">
        <f>SUM(K67:K82)</f>
        <v>42325377.640000001</v>
      </c>
      <c r="L83" s="292"/>
      <c r="M83" s="300">
        <f>SUM(M67:M82)</f>
        <v>41652933</v>
      </c>
    </row>
    <row r="84" spans="1:16" s="287" customFormat="1" ht="15.95" customHeight="1">
      <c r="E84" s="312"/>
      <c r="F84" s="313"/>
      <c r="G84" s="305"/>
      <c r="H84" s="306"/>
      <c r="I84" s="305"/>
      <c r="J84" s="306"/>
      <c r="K84" s="305"/>
      <c r="L84" s="306"/>
      <c r="M84" s="305"/>
      <c r="P84" s="314" t="s">
        <v>208</v>
      </c>
    </row>
    <row r="85" spans="1:16" s="287" customFormat="1" ht="15.95" customHeight="1">
      <c r="A85" s="260" t="s">
        <v>209</v>
      </c>
      <c r="E85" s="312"/>
      <c r="F85" s="313"/>
      <c r="G85" s="305"/>
      <c r="H85" s="306"/>
      <c r="I85" s="305"/>
      <c r="J85" s="306"/>
      <c r="K85" s="305"/>
      <c r="L85" s="306"/>
      <c r="M85" s="305"/>
    </row>
    <row r="86" spans="1:16" s="287" customFormat="1" ht="15.95" customHeight="1">
      <c r="A86" s="310" t="s">
        <v>210</v>
      </c>
      <c r="B86" s="302"/>
      <c r="C86" s="302"/>
      <c r="D86" s="302"/>
      <c r="E86" s="312">
        <v>17</v>
      </c>
      <c r="F86" s="313"/>
      <c r="G86" s="301">
        <v>-35889588</v>
      </c>
      <c r="H86" s="306"/>
      <c r="I86" s="301">
        <v>-80000000</v>
      </c>
      <c r="J86" s="294"/>
      <c r="K86" s="301">
        <v>-35889588</v>
      </c>
      <c r="L86" s="294"/>
      <c r="M86" s="301">
        <v>-80000000</v>
      </c>
    </row>
    <row r="87" spans="1:16" s="287" customFormat="1" ht="15.95" customHeight="1">
      <c r="A87" s="302"/>
      <c r="B87" s="302"/>
      <c r="C87" s="302"/>
      <c r="D87" s="302"/>
      <c r="E87" s="288"/>
      <c r="F87" s="289"/>
      <c r="G87" s="290"/>
      <c r="H87" s="292"/>
      <c r="I87" s="290"/>
      <c r="J87" s="292"/>
      <c r="K87" s="290"/>
      <c r="L87" s="292"/>
      <c r="M87" s="290"/>
    </row>
    <row r="88" spans="1:16" s="287" customFormat="1" ht="15.95" customHeight="1">
      <c r="A88" s="66" t="s">
        <v>211</v>
      </c>
      <c r="B88" s="302"/>
      <c r="C88" s="302"/>
      <c r="D88" s="302"/>
      <c r="E88" s="312"/>
      <c r="F88" s="313"/>
      <c r="G88" s="300">
        <f>SUM(G86:G87)</f>
        <v>-35889588</v>
      </c>
      <c r="H88" s="292"/>
      <c r="I88" s="300">
        <f>SUM(I86:I87)</f>
        <v>-80000000</v>
      </c>
      <c r="J88" s="292"/>
      <c r="K88" s="300">
        <f>SUM(K86:K87)</f>
        <v>-35889588</v>
      </c>
      <c r="L88" s="292"/>
      <c r="M88" s="300">
        <f>SUM(M86:M87)</f>
        <v>-80000000</v>
      </c>
    </row>
    <row r="89" spans="1:16" s="287" customFormat="1" ht="15.95" customHeight="1">
      <c r="E89" s="312"/>
      <c r="F89" s="313"/>
      <c r="G89" s="305"/>
      <c r="H89" s="306"/>
      <c r="I89" s="305"/>
      <c r="J89" s="306"/>
      <c r="K89" s="305"/>
      <c r="L89" s="306"/>
      <c r="M89" s="305"/>
    </row>
    <row r="90" spans="1:16" ht="15.95" customHeight="1">
      <c r="A90" s="71" t="s">
        <v>212</v>
      </c>
      <c r="B90" s="77"/>
      <c r="C90" s="274"/>
      <c r="D90" s="315"/>
      <c r="E90" s="288"/>
      <c r="F90" s="289"/>
      <c r="G90" s="294">
        <v>-41352962</v>
      </c>
      <c r="H90" s="291"/>
      <c r="I90" s="294">
        <v>-38755626</v>
      </c>
      <c r="J90" s="294"/>
      <c r="K90" s="294">
        <v>-3979638</v>
      </c>
      <c r="L90" s="294"/>
      <c r="M90" s="294">
        <v>-30051143</v>
      </c>
      <c r="N90" s="316"/>
      <c r="O90" s="316"/>
    </row>
    <row r="91" spans="1:16" ht="15.95" customHeight="1">
      <c r="A91" s="66" t="s">
        <v>17</v>
      </c>
      <c r="B91" s="78"/>
      <c r="C91" s="302"/>
      <c r="D91" s="316"/>
      <c r="E91" s="288"/>
      <c r="F91" s="289"/>
      <c r="G91" s="294"/>
      <c r="H91" s="291"/>
      <c r="I91" s="294"/>
      <c r="J91" s="294"/>
      <c r="K91" s="294"/>
      <c r="L91" s="294"/>
      <c r="M91" s="294"/>
      <c r="N91" s="316"/>
      <c r="O91" s="316"/>
    </row>
    <row r="92" spans="1:16" ht="15.95" customHeight="1">
      <c r="B92" s="78" t="s">
        <v>213</v>
      </c>
      <c r="C92" s="302"/>
      <c r="D92" s="316"/>
      <c r="E92" s="288">
        <v>7</v>
      </c>
      <c r="F92" s="289"/>
      <c r="G92" s="300">
        <v>65753225</v>
      </c>
      <c r="H92" s="292"/>
      <c r="I92" s="301">
        <v>86438399</v>
      </c>
      <c r="J92" s="294"/>
      <c r="K92" s="301">
        <v>23000199</v>
      </c>
      <c r="L92" s="294"/>
      <c r="M92" s="301">
        <v>75788891</v>
      </c>
      <c r="N92" s="316"/>
      <c r="O92" s="316"/>
    </row>
    <row r="93" spans="1:16" ht="15.95" customHeight="1">
      <c r="A93" s="302"/>
      <c r="B93" s="302"/>
      <c r="C93" s="302"/>
      <c r="D93" s="316"/>
      <c r="E93" s="288"/>
      <c r="F93" s="289"/>
      <c r="G93" s="290"/>
      <c r="H93" s="292"/>
      <c r="I93" s="290"/>
      <c r="J93" s="292"/>
      <c r="K93" s="290"/>
      <c r="L93" s="292"/>
      <c r="M93" s="290"/>
      <c r="N93" s="316"/>
      <c r="O93" s="316"/>
    </row>
    <row r="94" spans="1:16" ht="15.95" customHeight="1">
      <c r="A94" s="77" t="s">
        <v>17</v>
      </c>
      <c r="B94" s="302"/>
      <c r="C94" s="302"/>
      <c r="D94" s="316"/>
      <c r="E94" s="288"/>
      <c r="F94" s="289"/>
      <c r="G94" s="290"/>
      <c r="H94" s="292"/>
      <c r="I94" s="290"/>
      <c r="J94" s="292"/>
      <c r="K94" s="290"/>
      <c r="L94" s="292"/>
      <c r="M94" s="290"/>
      <c r="N94" s="316"/>
      <c r="O94" s="316"/>
    </row>
    <row r="95" spans="1:16" ht="15.95" customHeight="1" thickBot="1">
      <c r="B95" s="77" t="s">
        <v>214</v>
      </c>
      <c r="C95" s="302"/>
      <c r="D95" s="316"/>
      <c r="E95" s="288">
        <v>7</v>
      </c>
      <c r="F95" s="289"/>
      <c r="G95" s="317">
        <f>SUM(G90:G94)</f>
        <v>24400263</v>
      </c>
      <c r="H95" s="318"/>
      <c r="I95" s="317">
        <f>SUM(I90:I94)</f>
        <v>47682773</v>
      </c>
      <c r="J95" s="318"/>
      <c r="K95" s="317">
        <f>SUM(K90:K94)</f>
        <v>19020561</v>
      </c>
      <c r="L95" s="318"/>
      <c r="M95" s="317">
        <f>SUM(M90:M94)</f>
        <v>45737748</v>
      </c>
      <c r="N95" s="316"/>
      <c r="O95" s="316"/>
    </row>
    <row r="96" spans="1:16" ht="15.95" customHeight="1" thickTop="1">
      <c r="A96" s="302"/>
      <c r="B96" s="302"/>
      <c r="C96" s="302"/>
      <c r="D96" s="316"/>
      <c r="E96" s="288"/>
      <c r="F96" s="289"/>
      <c r="G96" s="290"/>
      <c r="H96" s="292"/>
      <c r="I96" s="290"/>
      <c r="J96" s="292"/>
      <c r="K96" s="319">
        <v>0</v>
      </c>
      <c r="L96" s="292"/>
      <c r="M96" s="319">
        <v>0</v>
      </c>
      <c r="N96" s="316"/>
      <c r="O96" s="316"/>
    </row>
    <row r="97" spans="1:15" ht="15.95" customHeight="1">
      <c r="A97" s="302"/>
      <c r="B97" s="302"/>
      <c r="C97" s="302"/>
      <c r="D97" s="316"/>
      <c r="E97" s="288"/>
      <c r="F97" s="289"/>
      <c r="G97" s="290"/>
      <c r="H97" s="292"/>
      <c r="I97" s="290"/>
      <c r="J97" s="292"/>
      <c r="K97" s="290"/>
      <c r="L97" s="292"/>
      <c r="M97" s="290"/>
      <c r="N97" s="316"/>
      <c r="O97" s="316"/>
    </row>
    <row r="98" spans="1:15" ht="15.95" customHeight="1">
      <c r="A98" s="77" t="s">
        <v>215</v>
      </c>
      <c r="B98" s="302"/>
      <c r="C98" s="302"/>
      <c r="D98" s="316"/>
      <c r="E98" s="288"/>
      <c r="F98" s="289"/>
      <c r="G98" s="308"/>
      <c r="H98" s="292"/>
      <c r="I98" s="290"/>
      <c r="J98" s="292"/>
      <c r="K98" s="308"/>
      <c r="L98" s="292"/>
      <c r="M98" s="290"/>
      <c r="N98" s="316"/>
      <c r="O98" s="316"/>
    </row>
    <row r="99" spans="1:15" ht="8.1" customHeight="1">
      <c r="A99" s="302"/>
      <c r="B99" s="302"/>
      <c r="C99" s="302"/>
      <c r="D99" s="316"/>
      <c r="E99" s="288"/>
      <c r="F99" s="289"/>
      <c r="G99" s="290"/>
      <c r="H99" s="292"/>
      <c r="I99" s="290"/>
      <c r="J99" s="292"/>
      <c r="K99" s="290"/>
      <c r="L99" s="292"/>
      <c r="M99" s="290"/>
      <c r="N99" s="316"/>
      <c r="O99" s="316"/>
    </row>
    <row r="100" spans="1:15" ht="15.95" customHeight="1">
      <c r="A100" s="40" t="s">
        <v>216</v>
      </c>
      <c r="B100" s="302"/>
      <c r="C100" s="302"/>
      <c r="D100" s="316"/>
      <c r="E100" s="288"/>
      <c r="F100" s="289"/>
      <c r="G100" s="290"/>
      <c r="H100" s="292"/>
      <c r="I100" s="290"/>
      <c r="J100" s="292"/>
      <c r="K100" s="290"/>
      <c r="L100" s="292"/>
      <c r="M100" s="290"/>
      <c r="N100" s="316"/>
      <c r="O100" s="316"/>
    </row>
    <row r="101" spans="1:15" ht="15.95" customHeight="1">
      <c r="A101" s="302"/>
      <c r="B101" s="302"/>
      <c r="C101" s="302"/>
      <c r="D101" s="316"/>
      <c r="E101" s="288"/>
      <c r="F101" s="289"/>
      <c r="G101" s="290"/>
      <c r="H101" s="292"/>
      <c r="I101" s="290"/>
      <c r="J101" s="292"/>
      <c r="K101" s="290"/>
      <c r="L101" s="292"/>
      <c r="M101" s="290"/>
      <c r="N101" s="316"/>
      <c r="O101" s="316"/>
    </row>
    <row r="102" spans="1:15" ht="15.95" customHeight="1">
      <c r="A102" s="302"/>
      <c r="B102" s="302" t="s">
        <v>217</v>
      </c>
      <c r="C102" s="302"/>
      <c r="D102" s="316"/>
      <c r="E102" s="288"/>
      <c r="F102" s="289"/>
      <c r="G102" s="290"/>
      <c r="H102" s="292"/>
      <c r="I102" s="290"/>
      <c r="J102" s="292"/>
      <c r="K102" s="290"/>
      <c r="L102" s="292"/>
      <c r="M102" s="290"/>
      <c r="N102" s="316"/>
      <c r="O102" s="316"/>
    </row>
    <row r="103" spans="1:15" ht="15.95" customHeight="1">
      <c r="A103" s="316"/>
      <c r="C103" s="40" t="s">
        <v>218</v>
      </c>
      <c r="D103" s="316"/>
      <c r="E103" s="288"/>
      <c r="F103" s="289"/>
      <c r="G103" s="303">
        <v>0</v>
      </c>
      <c r="H103" s="292"/>
      <c r="I103" s="303">
        <v>13627203</v>
      </c>
      <c r="J103" s="303"/>
      <c r="K103" s="303">
        <v>0</v>
      </c>
      <c r="L103" s="303"/>
      <c r="M103" s="303">
        <v>13627203.25</v>
      </c>
      <c r="N103" s="316"/>
      <c r="O103" s="316"/>
    </row>
    <row r="104" spans="1:15" ht="15.95" customHeight="1">
      <c r="A104" s="316"/>
      <c r="B104" s="40"/>
      <c r="C104" s="302"/>
      <c r="D104" s="316"/>
      <c r="E104" s="288"/>
      <c r="F104" s="289"/>
      <c r="G104" s="303"/>
      <c r="H104" s="292"/>
      <c r="I104" s="303"/>
      <c r="J104" s="303"/>
      <c r="K104" s="303"/>
      <c r="L104" s="303"/>
      <c r="M104" s="303"/>
      <c r="N104" s="316"/>
      <c r="O104" s="316"/>
    </row>
    <row r="105" spans="1:15" ht="15.95" customHeight="1">
      <c r="A105" s="316"/>
      <c r="B105" s="40"/>
      <c r="C105" s="302"/>
      <c r="D105" s="316"/>
      <c r="E105" s="288"/>
      <c r="F105" s="289"/>
      <c r="G105" s="303"/>
      <c r="H105" s="292"/>
      <c r="I105" s="303"/>
      <c r="J105" s="303"/>
      <c r="K105" s="303"/>
      <c r="L105" s="303"/>
      <c r="M105" s="303"/>
      <c r="N105" s="316"/>
      <c r="O105" s="316"/>
    </row>
    <row r="106" spans="1:15" ht="15.95" customHeight="1">
      <c r="A106" s="316"/>
      <c r="B106" s="40"/>
      <c r="C106" s="302"/>
      <c r="D106" s="316"/>
      <c r="E106" s="288"/>
      <c r="F106" s="289"/>
      <c r="G106" s="303"/>
      <c r="H106" s="292"/>
      <c r="I106" s="303"/>
      <c r="J106" s="303"/>
      <c r="K106" s="303"/>
      <c r="L106" s="303"/>
      <c r="M106" s="303"/>
      <c r="N106" s="316"/>
      <c r="O106" s="316"/>
    </row>
    <row r="107" spans="1:15" ht="15.95" customHeight="1">
      <c r="A107" s="316"/>
      <c r="B107" s="40"/>
      <c r="C107" s="302"/>
      <c r="D107" s="316"/>
      <c r="E107" s="288"/>
      <c r="F107" s="289"/>
      <c r="G107" s="303"/>
      <c r="H107" s="292"/>
      <c r="I107" s="303"/>
      <c r="J107" s="303"/>
      <c r="K107" s="303"/>
      <c r="L107" s="303"/>
      <c r="M107" s="303"/>
      <c r="N107" s="316"/>
      <c r="O107" s="316"/>
    </row>
    <row r="108" spans="1:15" ht="15.95" customHeight="1">
      <c r="A108" s="302"/>
      <c r="B108" s="302"/>
      <c r="C108" s="302"/>
      <c r="D108" s="302"/>
      <c r="E108" s="288"/>
      <c r="F108" s="289"/>
      <c r="G108" s="290"/>
      <c r="H108" s="292"/>
      <c r="I108" s="290"/>
      <c r="J108" s="292"/>
      <c r="K108" s="290"/>
      <c r="L108" s="292"/>
      <c r="M108" s="290"/>
      <c r="N108" s="316"/>
      <c r="O108" s="316"/>
    </row>
    <row r="109" spans="1:15" ht="20.100000000000001" customHeight="1">
      <c r="A109" s="304" t="s">
        <v>38</v>
      </c>
      <c r="B109" s="304"/>
      <c r="C109" s="304"/>
      <c r="D109" s="304"/>
      <c r="E109" s="304"/>
      <c r="F109" s="304"/>
      <c r="G109" s="304"/>
      <c r="H109" s="304"/>
      <c r="I109" s="304"/>
      <c r="J109" s="304"/>
      <c r="K109" s="304"/>
      <c r="L109" s="304"/>
      <c r="M109" s="304"/>
    </row>
    <row r="110" spans="1:15" ht="15.95" customHeight="1">
      <c r="M110" s="305">
        <v>11</v>
      </c>
    </row>
  </sheetData>
  <mergeCells count="10">
    <mergeCell ref="G62:I62"/>
    <mergeCell ref="K62:M62"/>
    <mergeCell ref="A109:M109"/>
    <mergeCell ref="G6:I6"/>
    <mergeCell ref="K6:M6"/>
    <mergeCell ref="G7:I7"/>
    <mergeCell ref="K7:M7"/>
    <mergeCell ref="A54:M54"/>
    <mergeCell ref="G61:I61"/>
    <mergeCell ref="K61:M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Eng2-3</vt:lpstr>
      <vt:lpstr>Eng4-5</vt:lpstr>
      <vt:lpstr>Eng6-7</vt:lpstr>
      <vt:lpstr>Eng8</vt:lpstr>
      <vt:lpstr>Eng9</vt:lpstr>
      <vt:lpstr>Eng10-11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2017-08-14T14:16:10Z</dcterms:created>
  <dcterms:modified xsi:type="dcterms:W3CDTF">2017-08-14T14:23:23Z</dcterms:modified>
</cp:coreProperties>
</file>