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User\Desktop\"/>
    </mc:Choice>
  </mc:AlternateContent>
  <xr:revisionPtr revIDLastSave="0" documentId="13_ncr:1_{D3C412E4-DB64-43CF-8BE5-3F3A115316EE}" xr6:coauthVersionLast="45" xr6:coauthVersionMax="45" xr10:uidLastSave="{00000000-0000-0000-0000-000000000000}"/>
  <bookViews>
    <workbookView xWindow="-120" yWindow="-120" windowWidth="20730" windowHeight="11160" tabRatio="785" xr2:uid="{00000000-000D-0000-FFFF-FFFF00000000}"/>
  </bookViews>
  <sheets>
    <sheet name="Note 1-3" sheetId="33" r:id="rId1"/>
    <sheet name="P4-6" sheetId="13" r:id="rId2"/>
    <sheet name="P7-11" sheetId="51" r:id="rId3"/>
    <sheet name="P12" sheetId="37" r:id="rId4"/>
    <sheet name="P13-17" sheetId="45" r:id="rId5"/>
    <sheet name="P18" sheetId="30" r:id="rId6"/>
    <sheet name="P19" sheetId="50" r:id="rId7"/>
    <sheet name="P20" sheetId="52" r:id="rId8"/>
    <sheet name="P21-22" sheetId="47" r:id="rId9"/>
    <sheet name="P23" sheetId="53" r:id="rId10"/>
    <sheet name="P24" sheetId="54" r:id="rId11"/>
    <sheet name="P25" sheetId="48" r:id="rId12"/>
    <sheet name="P26-30" sheetId="20" r:id="rId13"/>
    <sheet name="P31" sheetId="35" r:id="rId14"/>
    <sheet name="P32-35" sheetId="9" r:id="rId15"/>
    <sheet name="P36" sheetId="44" r:id="rId16"/>
    <sheet name="P37" sheetId="55" r:id="rId17"/>
    <sheet name="P38-40" sheetId="24" r:id="rId18"/>
  </sheets>
  <externalReferences>
    <externalReference r:id="rId19"/>
    <externalReference r:id="rId20"/>
    <externalReference r:id="rId21"/>
    <externalReference r:id="rId22"/>
    <externalReference r:id="rId23"/>
    <externalReference r:id="rId24"/>
  </externalReferences>
  <definedNames>
    <definedName name="ARP_Threshold" localSheetId="3">'[1]EX 1'!#REF!</definedName>
    <definedName name="ARP_Threshold" localSheetId="4">'[2]EX 1'!#REF!</definedName>
    <definedName name="ARP_Threshold" localSheetId="5">'[1]EX 1'!#REF!</definedName>
    <definedName name="ARP_Threshold" localSheetId="6">'[1]EX 1'!#REF!</definedName>
    <definedName name="ARP_Threshold" localSheetId="8">'[3]EX 1'!#REF!</definedName>
    <definedName name="ARP_Threshold" localSheetId="11">'[1]EX 1'!#REF!</definedName>
    <definedName name="ARP_Threshold" localSheetId="12">'[1]EX 1'!#REF!</definedName>
    <definedName name="ARP_Threshold" localSheetId="13">'[2]EX 1'!#REF!</definedName>
    <definedName name="ARP_Threshold" localSheetId="14">'[2]EX 1'!#REF!</definedName>
    <definedName name="ARP_Threshold" localSheetId="15">'[2]EX 1'!#REF!</definedName>
    <definedName name="ARP_Threshold" localSheetId="1">'[1]EX 1'!#REF!</definedName>
    <definedName name="ARP_Threshold">'[2]EX 1'!#REF!</definedName>
    <definedName name="L_Adjust" localSheetId="3">[4]Links!$H$1:$H$65536</definedName>
    <definedName name="L_Adjust" localSheetId="4">[5]Links!$H$1:$H$65536</definedName>
    <definedName name="L_Adjust" localSheetId="5">[4]Links!$H$1:$H$65536</definedName>
    <definedName name="L_Adjust" localSheetId="6">[4]Links!$H$1:$H$65536</definedName>
    <definedName name="L_Adjust" localSheetId="8">[6]Links!$H$1:$H$65536</definedName>
    <definedName name="L_Adjust" localSheetId="11">[4]Links!$H$1:$H$65536</definedName>
    <definedName name="L_Adjust" localSheetId="12">[4]Links!$H$1:$H$65536</definedName>
    <definedName name="L_Adjust" localSheetId="13">[5]Links!$H$1:$H$65536</definedName>
    <definedName name="L_Adjust" localSheetId="14">[5]Links!$H$1:$H$65536</definedName>
    <definedName name="L_Adjust" localSheetId="15">[5]Links!$H$1:$H$65536</definedName>
    <definedName name="L_Adjust" localSheetId="1">[4]Links!$H$1:$H$65536</definedName>
    <definedName name="L_Adjust">[5]Links!$H$1:$H$65536</definedName>
    <definedName name="L_AJE_Tot" localSheetId="3">[4]Links!$G$1:$G$65536</definedName>
    <definedName name="L_AJE_Tot" localSheetId="4">[5]Links!$G$1:$G$65536</definedName>
    <definedName name="L_AJE_Tot" localSheetId="5">[4]Links!$G$1:$G$65536</definedName>
    <definedName name="L_AJE_Tot" localSheetId="6">[4]Links!$G$1:$G$65536</definedName>
    <definedName name="L_AJE_Tot" localSheetId="8">[6]Links!$G$1:$G$65536</definedName>
    <definedName name="L_AJE_Tot" localSheetId="11">[4]Links!$G$1:$G$65536</definedName>
    <definedName name="L_AJE_Tot" localSheetId="12">[4]Links!$G$1:$G$65536</definedName>
    <definedName name="L_AJE_Tot" localSheetId="13">[5]Links!$G$1:$G$65536</definedName>
    <definedName name="L_AJE_Tot" localSheetId="14">[5]Links!$G$1:$G$65536</definedName>
    <definedName name="L_AJE_Tot" localSheetId="15">[5]Links!$G$1:$G$65536</definedName>
    <definedName name="L_AJE_Tot" localSheetId="1">[4]Links!$G$1:$G$65536</definedName>
    <definedName name="L_AJE_Tot">[5]Links!$G$1:$G$65536</definedName>
    <definedName name="L_CY_Beg" localSheetId="3">[4]Links!$F$1:$F$65536</definedName>
    <definedName name="L_CY_Beg" localSheetId="4">[5]Links!$F$1:$F$65536</definedName>
    <definedName name="L_CY_Beg" localSheetId="5">[4]Links!$F$1:$F$65536</definedName>
    <definedName name="L_CY_Beg" localSheetId="6">[4]Links!$F$1:$F$65536</definedName>
    <definedName name="L_CY_Beg" localSheetId="8">[6]Links!$F$1:$F$65536</definedName>
    <definedName name="L_CY_Beg" localSheetId="11">[4]Links!$F$1:$F$65536</definedName>
    <definedName name="L_CY_Beg" localSheetId="12">[4]Links!$F$1:$F$65536</definedName>
    <definedName name="L_CY_Beg" localSheetId="13">[5]Links!$F$1:$F$65536</definedName>
    <definedName name="L_CY_Beg" localSheetId="14">[5]Links!$F$1:$F$65536</definedName>
    <definedName name="L_CY_Beg" localSheetId="15">[5]Links!$F$1:$F$65536</definedName>
    <definedName name="L_CY_Beg" localSheetId="1">[4]Links!$F$1:$F$65536</definedName>
    <definedName name="L_CY_Beg">[5]Links!$F$1:$F$65536</definedName>
    <definedName name="L_CY_End" localSheetId="3">[4]Links!$J$1:$J$65536</definedName>
    <definedName name="L_CY_End" localSheetId="4">[5]Links!$J$1:$J$65536</definedName>
    <definedName name="L_CY_End" localSheetId="5">[4]Links!$J$1:$J$65536</definedName>
    <definedName name="L_CY_End" localSheetId="6">[4]Links!$J$1:$J$65536</definedName>
    <definedName name="L_CY_End" localSheetId="8">[6]Links!$J$1:$J$65536</definedName>
    <definedName name="L_CY_End" localSheetId="11">[4]Links!$J$1:$J$65536</definedName>
    <definedName name="L_CY_End" localSheetId="12">[4]Links!$J$1:$J$65536</definedName>
    <definedName name="L_CY_End" localSheetId="13">[5]Links!$J$1:$J$65536</definedName>
    <definedName name="L_CY_End" localSheetId="14">[5]Links!$J$1:$J$65536</definedName>
    <definedName name="L_CY_End" localSheetId="15">[5]Links!$J$1:$J$65536</definedName>
    <definedName name="L_CY_End" localSheetId="1">[4]Links!$J$1:$J$65536</definedName>
    <definedName name="L_CY_End">[5]Links!$J$1:$J$65536</definedName>
    <definedName name="L_PY_End" localSheetId="3">[4]Links!$K$1:$K$65536</definedName>
    <definedName name="L_PY_End" localSheetId="4">[5]Links!$K$1:$K$65536</definedName>
    <definedName name="L_PY_End" localSheetId="5">[4]Links!$K$1:$K$65536</definedName>
    <definedName name="L_PY_End" localSheetId="6">[4]Links!$K$1:$K$65536</definedName>
    <definedName name="L_PY_End" localSheetId="8">[6]Links!$K$1:$K$65536</definedName>
    <definedName name="L_PY_End" localSheetId="11">[4]Links!$K$1:$K$65536</definedName>
    <definedName name="L_PY_End" localSheetId="12">[4]Links!$K$1:$K$65536</definedName>
    <definedName name="L_PY_End" localSheetId="13">[5]Links!$K$1:$K$65536</definedName>
    <definedName name="L_PY_End" localSheetId="14">[5]Links!$K$1:$K$65536</definedName>
    <definedName name="L_PY_End" localSheetId="15">[5]Links!$K$1:$K$65536</definedName>
    <definedName name="L_PY_End" localSheetId="1">[4]Links!$K$1:$K$65536</definedName>
    <definedName name="L_PY_End">[5]Links!$K$1:$K$65536</definedName>
    <definedName name="L_RJE_Tot" localSheetId="3">[4]Links!$I$1:$I$65536</definedName>
    <definedName name="L_RJE_Tot" localSheetId="4">[5]Links!$I$1:$I$65536</definedName>
    <definedName name="L_RJE_Tot" localSheetId="5">[4]Links!$I$1:$I$65536</definedName>
    <definedName name="L_RJE_Tot" localSheetId="6">[4]Links!$I$1:$I$65536</definedName>
    <definedName name="L_RJE_Tot" localSheetId="8">[6]Links!$I$1:$I$65536</definedName>
    <definedName name="L_RJE_Tot" localSheetId="11">[4]Links!$I$1:$I$65536</definedName>
    <definedName name="L_RJE_Tot" localSheetId="12">[4]Links!$I$1:$I$65536</definedName>
    <definedName name="L_RJE_Tot" localSheetId="13">[5]Links!$I$1:$I$65536</definedName>
    <definedName name="L_RJE_Tot" localSheetId="14">[5]Links!$I$1:$I$65536</definedName>
    <definedName name="L_RJE_Tot" localSheetId="15">[5]Links!$I$1:$I$65536</definedName>
    <definedName name="L_RJE_Tot" localSheetId="1">[4]Links!$I$1:$I$65536</definedName>
    <definedName name="L_RJE_Tot">[5]Links!$I$1:$I$65536</definedName>
    <definedName name="_xlnm.Print_Area" localSheetId="0">'Note 1-3'!$A$1:$K$109</definedName>
    <definedName name="_xlnm.Print_Area" localSheetId="3">'P12'!$A$1:$M$43</definedName>
    <definedName name="_xlnm.Print_Area" localSheetId="4">'P13-17'!$A$1:$L$201</definedName>
    <definedName name="_xlnm.Print_Area" localSheetId="5">'P18'!$A$1:$V$29</definedName>
    <definedName name="_xlnm.Print_Area" localSheetId="6">'P19'!$A$1:$X$32</definedName>
    <definedName name="_xlnm.Print_Area" localSheetId="7">'P20'!$A$1:$X$30</definedName>
    <definedName name="_xlnm.Print_Area" localSheetId="8">'P21-22'!$A$1:$J$76</definedName>
    <definedName name="_xlnm.Print_Area" localSheetId="9">'P23'!$A$1:$L$31</definedName>
    <definedName name="_xlnm.Print_Area" localSheetId="10">'P24'!$A$1:$P$23</definedName>
    <definedName name="_xlnm.Print_Area" localSheetId="11">'P25'!$A$1:$L$40</definedName>
    <definedName name="_xlnm.Print_Area" localSheetId="12">'P26-30'!$A$1:$L$193</definedName>
    <definedName name="_xlnm.Print_Area" localSheetId="13">'P31'!$A$1:$N$41</definedName>
    <definedName name="_xlnm.Print_Area" localSheetId="14">'P32-35'!$A$1:$L$160</definedName>
    <definedName name="_xlnm.Print_Area" localSheetId="15">'P36'!$A$1:$X$33</definedName>
    <definedName name="_xlnm.Print_Area" localSheetId="16">'P37'!$A$1:$Y$33</definedName>
    <definedName name="_xlnm.Print_Area" localSheetId="17">'P38-40'!$A$1:$L$93</definedName>
    <definedName name="_xlnm.Print_Area" localSheetId="1">'P4-6'!$A$1:$M$113</definedName>
    <definedName name="_xlnm.Print_Area" localSheetId="2">'P7-11'!$A$1:$M$185</definedName>
    <definedName name="S_Adjust_Data" localSheetId="3">[4]Lead!$J$1:$J$12</definedName>
    <definedName name="S_Adjust_Data" localSheetId="4">[5]Lead!$J$1:$J$11</definedName>
    <definedName name="S_Adjust_Data" localSheetId="5">[4]Lead!$J$1:$J$12</definedName>
    <definedName name="S_Adjust_Data" localSheetId="6">[4]Lead!$J$1:$J$12</definedName>
    <definedName name="S_Adjust_Data" localSheetId="8">[6]Lead!$J$1:$J$12</definedName>
    <definedName name="S_Adjust_Data" localSheetId="11">[4]Lead!$J$1:$J$12</definedName>
    <definedName name="S_Adjust_Data" localSheetId="12">[4]Lead!$J$1:$J$12</definedName>
    <definedName name="S_Adjust_Data" localSheetId="13">[5]Lead!$J$1:$J$11</definedName>
    <definedName name="S_Adjust_Data" localSheetId="14">[5]Lead!$J$1:$J$11</definedName>
    <definedName name="S_Adjust_Data" localSheetId="15">[5]Lead!$J$1:$J$11</definedName>
    <definedName name="S_Adjust_Data" localSheetId="1">[4]Lead!$J$1:$J$12</definedName>
    <definedName name="S_Adjust_Data">[5]Lead!$J$1:$J$11</definedName>
    <definedName name="S_AJE_Tot_Data" localSheetId="3">[4]Lead!$I$1:$I$12</definedName>
    <definedName name="S_AJE_Tot_Data" localSheetId="4">[5]Lead!$I$1:$I$11</definedName>
    <definedName name="S_AJE_Tot_Data" localSheetId="5">[4]Lead!$I$1:$I$12</definedName>
    <definedName name="S_AJE_Tot_Data" localSheetId="6">[4]Lead!$I$1:$I$12</definedName>
    <definedName name="S_AJE_Tot_Data" localSheetId="8">[6]Lead!$I$1:$I$12</definedName>
    <definedName name="S_AJE_Tot_Data" localSheetId="11">[4]Lead!$I$1:$I$12</definedName>
    <definedName name="S_AJE_Tot_Data" localSheetId="12">[4]Lead!$I$1:$I$12</definedName>
    <definedName name="S_AJE_Tot_Data" localSheetId="13">[5]Lead!$I$1:$I$11</definedName>
    <definedName name="S_AJE_Tot_Data" localSheetId="14">[5]Lead!$I$1:$I$11</definedName>
    <definedName name="S_AJE_Tot_Data" localSheetId="15">[5]Lead!$I$1:$I$11</definedName>
    <definedName name="S_AJE_Tot_Data" localSheetId="1">[4]Lead!$I$1:$I$12</definedName>
    <definedName name="S_AJE_Tot_Data">[5]Lead!$I$1:$I$11</definedName>
    <definedName name="S_CY_Beg_Data" localSheetId="3">[4]Lead!$G$1:$G$12</definedName>
    <definedName name="S_CY_Beg_Data" localSheetId="4">[5]Lead!$G$1:$G$11</definedName>
    <definedName name="S_CY_Beg_Data" localSheetId="5">[4]Lead!$G$1:$G$12</definedName>
    <definedName name="S_CY_Beg_Data" localSheetId="6">[4]Lead!$G$1:$G$12</definedName>
    <definedName name="S_CY_Beg_Data" localSheetId="8">[6]Lead!$G$1:$G$12</definedName>
    <definedName name="S_CY_Beg_Data" localSheetId="11">[4]Lead!$G$1:$G$12</definedName>
    <definedName name="S_CY_Beg_Data" localSheetId="12">[4]Lead!$G$1:$G$12</definedName>
    <definedName name="S_CY_Beg_Data" localSheetId="13">[5]Lead!$G$1:$G$11</definedName>
    <definedName name="S_CY_Beg_Data" localSheetId="14">[5]Lead!$G$1:$G$11</definedName>
    <definedName name="S_CY_Beg_Data" localSheetId="15">[5]Lead!$G$1:$G$11</definedName>
    <definedName name="S_CY_Beg_Data" localSheetId="1">[4]Lead!$G$1:$G$12</definedName>
    <definedName name="S_CY_Beg_Data">[5]Lead!$G$1:$G$11</definedName>
    <definedName name="S_CY_End_Data" localSheetId="3">[4]Lead!$L$1:$L$12</definedName>
    <definedName name="S_CY_End_Data" localSheetId="4">[5]Lead!$L$1:$L$11</definedName>
    <definedName name="S_CY_End_Data" localSheetId="5">[4]Lead!$L$1:$L$12</definedName>
    <definedName name="S_CY_End_Data" localSheetId="6">[4]Lead!$L$1:$L$12</definedName>
    <definedName name="S_CY_End_Data" localSheetId="8">[6]Lead!$L$1:$L$12</definedName>
    <definedName name="S_CY_End_Data" localSheetId="11">[4]Lead!$L$1:$L$12</definedName>
    <definedName name="S_CY_End_Data" localSheetId="12">[4]Lead!$L$1:$L$12</definedName>
    <definedName name="S_CY_End_Data" localSheetId="13">[5]Lead!$L$1:$L$11</definedName>
    <definedName name="S_CY_End_Data" localSheetId="14">[5]Lead!$L$1:$L$11</definedName>
    <definedName name="S_CY_End_Data" localSheetId="15">[5]Lead!$L$1:$L$11</definedName>
    <definedName name="S_CY_End_Data" localSheetId="1">[4]Lead!$L$1:$L$12</definedName>
    <definedName name="S_CY_End_Data">[5]Lead!$L$1:$L$11</definedName>
    <definedName name="S_PY_End_Data" localSheetId="3">[4]Lead!$N$1:$N$12</definedName>
    <definedName name="S_PY_End_Data" localSheetId="4">[5]Lead!$N$1:$N$11</definedName>
    <definedName name="S_PY_End_Data" localSheetId="5">[4]Lead!$N$1:$N$12</definedName>
    <definedName name="S_PY_End_Data" localSheetId="6">[4]Lead!$N$1:$N$12</definedName>
    <definedName name="S_PY_End_Data" localSheetId="8">[6]Lead!$N$1:$N$12</definedName>
    <definedName name="S_PY_End_Data" localSheetId="11">[4]Lead!$N$1:$N$12</definedName>
    <definedName name="S_PY_End_Data" localSheetId="12">[4]Lead!$N$1:$N$12</definedName>
    <definedName name="S_PY_End_Data" localSheetId="13">[5]Lead!$N$1:$N$11</definedName>
    <definedName name="S_PY_End_Data" localSheetId="14">[5]Lead!$N$1:$N$11</definedName>
    <definedName name="S_PY_End_Data" localSheetId="15">[5]Lead!$N$1:$N$11</definedName>
    <definedName name="S_PY_End_Data" localSheetId="1">[4]Lead!$N$1:$N$12</definedName>
    <definedName name="S_PY_End_Data">[5]Lead!$N$1:$N$11</definedName>
    <definedName name="S_RJE_Tot_Data" localSheetId="3">[4]Lead!$K$1:$K$12</definedName>
    <definedName name="S_RJE_Tot_Data" localSheetId="4">[5]Lead!$K$1:$K$11</definedName>
    <definedName name="S_RJE_Tot_Data" localSheetId="5">[4]Lead!$K$1:$K$12</definedName>
    <definedName name="S_RJE_Tot_Data" localSheetId="6">[4]Lead!$K$1:$K$12</definedName>
    <definedName name="S_RJE_Tot_Data" localSheetId="8">[6]Lead!$K$1:$K$12</definedName>
    <definedName name="S_RJE_Tot_Data" localSheetId="11">[4]Lead!$K$1:$K$12</definedName>
    <definedName name="S_RJE_Tot_Data" localSheetId="12">[4]Lead!$K$1:$K$12</definedName>
    <definedName name="S_RJE_Tot_Data" localSheetId="13">[5]Lead!$K$1:$K$11</definedName>
    <definedName name="S_RJE_Tot_Data" localSheetId="14">[5]Lead!$K$1:$K$11</definedName>
    <definedName name="S_RJE_Tot_Data" localSheetId="15">[5]Lead!$K$1:$K$11</definedName>
    <definedName name="S_RJE_Tot_Data" localSheetId="1">[4]Lead!$K$1:$K$12</definedName>
    <definedName name="S_RJE_Tot_Data">[5]Lead!$K$1:$K$11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70" i="20" l="1"/>
  <c r="I170" i="20"/>
  <c r="G170" i="20"/>
  <c r="E170" i="20"/>
  <c r="K148" i="20"/>
  <c r="I148" i="20"/>
  <c r="E148" i="20"/>
  <c r="E146" i="20"/>
  <c r="I74" i="45" l="1"/>
  <c r="N22" i="55" l="1"/>
  <c r="N22" i="44"/>
  <c r="K47" i="45" l="1"/>
  <c r="K51" i="45" s="1"/>
  <c r="I47" i="45"/>
  <c r="I51" i="45" s="1"/>
  <c r="G47" i="45"/>
  <c r="G51" i="45" s="1"/>
  <c r="E47" i="45"/>
  <c r="E51" i="45" s="1"/>
  <c r="K62" i="24" l="1"/>
  <c r="X12" i="55"/>
  <c r="X13" i="55"/>
  <c r="K140" i="9"/>
  <c r="I140" i="9"/>
  <c r="G140" i="9"/>
  <c r="E140" i="9"/>
  <c r="K131" i="9"/>
  <c r="I131" i="9"/>
  <c r="G131" i="9"/>
  <c r="E131" i="9"/>
  <c r="K126" i="9"/>
  <c r="I126" i="9"/>
  <c r="G126" i="9"/>
  <c r="E126" i="9"/>
  <c r="K99" i="9" l="1"/>
  <c r="I99" i="9"/>
  <c r="G99" i="9"/>
  <c r="E99" i="9"/>
  <c r="K116" i="9"/>
  <c r="I116" i="9"/>
  <c r="E116" i="9"/>
  <c r="G116" i="9"/>
  <c r="E69" i="9"/>
  <c r="G69" i="9"/>
  <c r="I69" i="9"/>
  <c r="K69" i="9"/>
  <c r="K16" i="9"/>
  <c r="I16" i="9"/>
  <c r="G16" i="9"/>
  <c r="E16" i="9"/>
  <c r="K12" i="9"/>
  <c r="I12" i="9"/>
  <c r="G12" i="9"/>
  <c r="E12" i="9"/>
  <c r="K169" i="20"/>
  <c r="K168" i="20"/>
  <c r="I169" i="20"/>
  <c r="I168" i="20"/>
  <c r="G169" i="20"/>
  <c r="G168" i="20"/>
  <c r="E169" i="20"/>
  <c r="E168" i="20"/>
  <c r="K147" i="20"/>
  <c r="I147" i="20"/>
  <c r="I146" i="20"/>
  <c r="G147" i="20"/>
  <c r="E147" i="20"/>
  <c r="O11" i="54"/>
  <c r="M12" i="54"/>
  <c r="K12" i="54"/>
  <c r="G12" i="54"/>
  <c r="E12" i="54"/>
  <c r="K151" i="45"/>
  <c r="I151" i="45"/>
  <c r="K135" i="45"/>
  <c r="I135" i="45"/>
  <c r="K131" i="45"/>
  <c r="I131" i="45"/>
  <c r="I136" i="45" l="1"/>
  <c r="I141" i="45" s="1"/>
  <c r="I143" i="45" s="1"/>
  <c r="K136" i="45"/>
  <c r="K141" i="45" s="1"/>
  <c r="K143" i="45" s="1"/>
  <c r="I27" i="45"/>
  <c r="E35" i="55"/>
  <c r="V14" i="55"/>
  <c r="T14" i="55"/>
  <c r="R14" i="55"/>
  <c r="P14" i="55"/>
  <c r="L14" i="55"/>
  <c r="J14" i="55"/>
  <c r="H14" i="55"/>
  <c r="F14" i="55"/>
  <c r="N13" i="55"/>
  <c r="N12" i="55"/>
  <c r="N14" i="55" l="1"/>
  <c r="N23" i="55" s="1"/>
  <c r="N25" i="55" s="1"/>
  <c r="N30" i="55" s="1"/>
  <c r="X14" i="55"/>
  <c r="X23" i="55" s="1"/>
  <c r="X25" i="55" s="1"/>
  <c r="X30" i="55" s="1"/>
  <c r="K146" i="20"/>
  <c r="G146" i="20"/>
  <c r="G148" i="20" s="1"/>
  <c r="K130" i="20"/>
  <c r="I130" i="20"/>
  <c r="G130" i="20"/>
  <c r="E130" i="20"/>
  <c r="E106" i="20"/>
  <c r="I106" i="20"/>
  <c r="K59" i="9" l="1"/>
  <c r="I59" i="9"/>
  <c r="G59" i="9"/>
  <c r="E59" i="9"/>
  <c r="L51" i="51"/>
  <c r="L50" i="51"/>
  <c r="I93" i="45"/>
  <c r="K93" i="45"/>
  <c r="I89" i="45"/>
  <c r="K89" i="45"/>
  <c r="L144" i="51"/>
  <c r="L146" i="51" s="1"/>
  <c r="J144" i="51"/>
  <c r="J146" i="51" s="1"/>
  <c r="K32" i="48"/>
  <c r="K35" i="48" s="1"/>
  <c r="K37" i="48" s="1"/>
  <c r="I32" i="48"/>
  <c r="I35" i="48" s="1"/>
  <c r="I37" i="48" s="1"/>
  <c r="K63" i="24"/>
  <c r="I63" i="24"/>
  <c r="G63" i="24"/>
  <c r="E63" i="24"/>
  <c r="L127" i="51"/>
  <c r="L126" i="51"/>
  <c r="L125" i="51"/>
  <c r="L124" i="51"/>
  <c r="L123" i="51"/>
  <c r="L122" i="51"/>
  <c r="L121" i="51"/>
  <c r="L120" i="51"/>
  <c r="L119" i="51"/>
  <c r="L90" i="51"/>
  <c r="L91" i="51"/>
  <c r="L92" i="51"/>
  <c r="L93" i="51"/>
  <c r="L94" i="51"/>
  <c r="L95" i="51"/>
  <c r="L96" i="51"/>
  <c r="L89" i="51"/>
  <c r="L62" i="51"/>
  <c r="L60" i="51"/>
  <c r="L57" i="51"/>
  <c r="L56" i="51"/>
  <c r="L55" i="51"/>
  <c r="L54" i="51"/>
  <c r="L53" i="51"/>
  <c r="L26" i="51"/>
  <c r="L24" i="51"/>
  <c r="L17" i="51"/>
  <c r="L18" i="51"/>
  <c r="L19" i="51"/>
  <c r="W13" i="52"/>
  <c r="U13" i="52"/>
  <c r="K177" i="45"/>
  <c r="I177" i="45"/>
  <c r="G177" i="45"/>
  <c r="E177" i="45"/>
  <c r="F16" i="37"/>
  <c r="K184" i="45"/>
  <c r="I184" i="45"/>
  <c r="G184" i="45"/>
  <c r="E184" i="45"/>
  <c r="K13" i="20"/>
  <c r="I13" i="20"/>
  <c r="I14" i="53"/>
  <c r="K27" i="45"/>
  <c r="K61" i="20"/>
  <c r="I61" i="20"/>
  <c r="K52" i="20"/>
  <c r="I52" i="20"/>
  <c r="K20" i="20"/>
  <c r="I20" i="20"/>
  <c r="G20" i="20"/>
  <c r="E20" i="20"/>
  <c r="E22" i="48"/>
  <c r="G22" i="48"/>
  <c r="I22" i="48"/>
  <c r="K22" i="48"/>
  <c r="O14" i="54"/>
  <c r="I14" i="54"/>
  <c r="O15" i="54"/>
  <c r="O16" i="54" s="1"/>
  <c r="O9" i="54"/>
  <c r="I9" i="54"/>
  <c r="I15" i="54"/>
  <c r="M18" i="54"/>
  <c r="K16" i="54"/>
  <c r="K19" i="54" s="1"/>
  <c r="G16" i="54"/>
  <c r="E16" i="54"/>
  <c r="E19" i="54" s="1"/>
  <c r="O10" i="54"/>
  <c r="I10" i="54"/>
  <c r="K14" i="53"/>
  <c r="C66" i="47"/>
  <c r="D66" i="47"/>
  <c r="E66" i="47"/>
  <c r="F66" i="47"/>
  <c r="G66" i="47"/>
  <c r="H66" i="47"/>
  <c r="I66" i="47"/>
  <c r="B66" i="47"/>
  <c r="J61" i="47"/>
  <c r="J60" i="47"/>
  <c r="J59" i="47"/>
  <c r="J54" i="47"/>
  <c r="J53" i="47"/>
  <c r="J52" i="47"/>
  <c r="B31" i="47"/>
  <c r="J27" i="47"/>
  <c r="J23" i="47"/>
  <c r="J22" i="47"/>
  <c r="J21" i="47"/>
  <c r="J14" i="47"/>
  <c r="J15" i="47"/>
  <c r="J16" i="47"/>
  <c r="J13" i="47"/>
  <c r="C28" i="47"/>
  <c r="D28" i="47"/>
  <c r="E28" i="47"/>
  <c r="F28" i="47"/>
  <c r="G28" i="47"/>
  <c r="H28" i="47"/>
  <c r="I28" i="47"/>
  <c r="B28" i="47"/>
  <c r="C62" i="47"/>
  <c r="D62" i="47"/>
  <c r="E62" i="47"/>
  <c r="F62" i="47"/>
  <c r="G62" i="47"/>
  <c r="H62" i="47"/>
  <c r="I62" i="47"/>
  <c r="B62" i="47"/>
  <c r="C55" i="47"/>
  <c r="D55" i="47"/>
  <c r="E55" i="47"/>
  <c r="F55" i="47"/>
  <c r="G55" i="47"/>
  <c r="H55" i="47"/>
  <c r="I55" i="47"/>
  <c r="B55" i="47"/>
  <c r="C17" i="47"/>
  <c r="D17" i="47"/>
  <c r="E17" i="47"/>
  <c r="F17" i="47"/>
  <c r="G17" i="47"/>
  <c r="H17" i="47"/>
  <c r="I17" i="47"/>
  <c r="B17" i="47"/>
  <c r="I24" i="47"/>
  <c r="H24" i="47"/>
  <c r="G24" i="47"/>
  <c r="F24" i="47"/>
  <c r="E24" i="47"/>
  <c r="D24" i="47"/>
  <c r="C24" i="47"/>
  <c r="B24" i="47"/>
  <c r="W24" i="52"/>
  <c r="U24" i="52"/>
  <c r="S8" i="52"/>
  <c r="W8" i="52" s="1"/>
  <c r="Q8" i="52"/>
  <c r="U8" i="52" s="1"/>
  <c r="Q6" i="30"/>
  <c r="K74" i="45"/>
  <c r="I68" i="45"/>
  <c r="K68" i="45"/>
  <c r="K13" i="45"/>
  <c r="I13" i="45"/>
  <c r="G13" i="45"/>
  <c r="E13" i="45"/>
  <c r="G9" i="45"/>
  <c r="E9" i="45"/>
  <c r="K9" i="45"/>
  <c r="I9" i="45"/>
  <c r="L176" i="51"/>
  <c r="J176" i="51"/>
  <c r="H176" i="51"/>
  <c r="F176" i="51"/>
  <c r="L161" i="51"/>
  <c r="J161" i="51"/>
  <c r="L169" i="51"/>
  <c r="J169" i="51"/>
  <c r="J128" i="51"/>
  <c r="H128" i="51"/>
  <c r="F128" i="51"/>
  <c r="J97" i="51"/>
  <c r="H97" i="51"/>
  <c r="F97" i="51"/>
  <c r="L21" i="51"/>
  <c r="L20" i="51"/>
  <c r="L15" i="51"/>
  <c r="L14" i="51"/>
  <c r="W12" i="50"/>
  <c r="W14" i="50" s="1"/>
  <c r="U12" i="50"/>
  <c r="U14" i="50" s="1"/>
  <c r="S12" i="50"/>
  <c r="S14" i="50" s="1"/>
  <c r="Q12" i="50"/>
  <c r="Q14" i="50" s="1"/>
  <c r="K31" i="9"/>
  <c r="I31" i="9"/>
  <c r="G31" i="9"/>
  <c r="E31" i="9"/>
  <c r="S10" i="30"/>
  <c r="S12" i="30" s="1"/>
  <c r="E35" i="44"/>
  <c r="E14" i="48"/>
  <c r="K84" i="20"/>
  <c r="I84" i="20"/>
  <c r="E81" i="24"/>
  <c r="G81" i="24"/>
  <c r="I81" i="24"/>
  <c r="K81" i="24"/>
  <c r="N12" i="44"/>
  <c r="X12" i="44"/>
  <c r="N13" i="44"/>
  <c r="X13" i="44"/>
  <c r="F14" i="44"/>
  <c r="H14" i="44"/>
  <c r="J14" i="44"/>
  <c r="L14" i="44"/>
  <c r="P14" i="44"/>
  <c r="R14" i="44"/>
  <c r="T14" i="44"/>
  <c r="V14" i="44"/>
  <c r="F5" i="9"/>
  <c r="F26" i="9" s="1"/>
  <c r="F45" i="9" s="1"/>
  <c r="J5" i="9"/>
  <c r="J26" i="9" s="1"/>
  <c r="J45" i="9" s="1"/>
  <c r="E6" i="9"/>
  <c r="I6" i="9" s="1"/>
  <c r="I78" i="24" s="1"/>
  <c r="G6" i="9"/>
  <c r="G78" i="24" s="1"/>
  <c r="K24" i="9"/>
  <c r="E115" i="20"/>
  <c r="G115" i="20"/>
  <c r="I115" i="20"/>
  <c r="K115" i="20"/>
  <c r="I176" i="20"/>
  <c r="K176" i="20"/>
  <c r="G14" i="48"/>
  <c r="I14" i="48"/>
  <c r="K14" i="48"/>
  <c r="J12" i="47"/>
  <c r="J19" i="47"/>
  <c r="J20" i="47"/>
  <c r="J26" i="47"/>
  <c r="J28" i="47" s="1"/>
  <c r="C31" i="47"/>
  <c r="D31" i="47"/>
  <c r="E31" i="47"/>
  <c r="F31" i="47"/>
  <c r="G31" i="47"/>
  <c r="H31" i="47"/>
  <c r="I31" i="47"/>
  <c r="J50" i="47"/>
  <c r="J51" i="47"/>
  <c r="J57" i="47"/>
  <c r="J58" i="47"/>
  <c r="J64" i="47"/>
  <c r="J66" i="47" s="1"/>
  <c r="B69" i="47"/>
  <c r="C69" i="47"/>
  <c r="D69" i="47"/>
  <c r="E69" i="47"/>
  <c r="F69" i="47"/>
  <c r="G69" i="47"/>
  <c r="H69" i="47"/>
  <c r="I69" i="47"/>
  <c r="O6" i="30"/>
  <c r="S6" i="30" s="1"/>
  <c r="U6" i="30"/>
  <c r="U10" i="30"/>
  <c r="U12" i="30" s="1"/>
  <c r="E59" i="45"/>
  <c r="G59" i="45"/>
  <c r="I59" i="45"/>
  <c r="K59" i="45"/>
  <c r="F10" i="37"/>
  <c r="H10" i="37"/>
  <c r="J10" i="37"/>
  <c r="L10" i="37"/>
  <c r="H16" i="37"/>
  <c r="J16" i="37"/>
  <c r="L16" i="37"/>
  <c r="F20" i="37"/>
  <c r="H20" i="37"/>
  <c r="J20" i="37"/>
  <c r="L20" i="37"/>
  <c r="F32" i="37"/>
  <c r="F35" i="37" s="1"/>
  <c r="H32" i="37"/>
  <c r="H35" i="37" s="1"/>
  <c r="J32" i="37"/>
  <c r="J35" i="37" s="1"/>
  <c r="L32" i="37"/>
  <c r="L35" i="37" s="1"/>
  <c r="M16" i="54"/>
  <c r="E18" i="54"/>
  <c r="G18" i="54"/>
  <c r="K18" i="54"/>
  <c r="M19" i="54"/>
  <c r="I70" i="47"/>
  <c r="O12" i="54" l="1"/>
  <c r="U26" i="52"/>
  <c r="W26" i="52"/>
  <c r="H21" i="37"/>
  <c r="E70" i="47"/>
  <c r="I32" i="47"/>
  <c r="G70" i="47"/>
  <c r="C70" i="47"/>
  <c r="I18" i="54"/>
  <c r="I12" i="54"/>
  <c r="I94" i="45"/>
  <c r="I99" i="45" s="1"/>
  <c r="I101" i="45" s="1"/>
  <c r="N14" i="44"/>
  <c r="N23" i="44" s="1"/>
  <c r="N25" i="44" s="1"/>
  <c r="N30" i="44" s="1"/>
  <c r="F21" i="37"/>
  <c r="X14" i="44"/>
  <c r="K6" i="9"/>
  <c r="K78" i="24" s="1"/>
  <c r="E27" i="9"/>
  <c r="I27" i="9" s="1"/>
  <c r="E78" i="24"/>
  <c r="I16" i="54"/>
  <c r="H70" i="47"/>
  <c r="F70" i="47"/>
  <c r="D32" i="47"/>
  <c r="J24" i="47"/>
  <c r="F32" i="47"/>
  <c r="E32" i="47"/>
  <c r="J69" i="47"/>
  <c r="B32" i="47"/>
  <c r="J17" i="47"/>
  <c r="D70" i="47"/>
  <c r="O19" i="54"/>
  <c r="O18" i="54"/>
  <c r="J31" i="47"/>
  <c r="G27" i="9"/>
  <c r="K27" i="9" s="1"/>
  <c r="G19" i="54"/>
  <c r="L21" i="37"/>
  <c r="J62" i="47"/>
  <c r="G32" i="47"/>
  <c r="B70" i="47"/>
  <c r="H32" i="47"/>
  <c r="K94" i="45"/>
  <c r="K99" i="45" s="1"/>
  <c r="K101" i="45" s="1"/>
  <c r="I19" i="54"/>
  <c r="J21" i="37"/>
  <c r="C32" i="47"/>
  <c r="L128" i="51"/>
  <c r="L97" i="51"/>
  <c r="J55" i="47"/>
  <c r="X23" i="44" l="1"/>
  <c r="X25" i="44" s="1"/>
  <c r="X30" i="44" s="1"/>
  <c r="J70" i="47"/>
  <c r="J32" i="47"/>
</calcChain>
</file>

<file path=xl/sharedStrings.xml><?xml version="1.0" encoding="utf-8"?>
<sst xmlns="http://schemas.openxmlformats.org/spreadsheetml/2006/main" count="1465" uniqueCount="843">
  <si>
    <t>- 2 -</t>
  </si>
  <si>
    <t xml:space="preserve">     </t>
  </si>
  <si>
    <t>- 7 -</t>
  </si>
  <si>
    <t xml:space="preserve">          </t>
  </si>
  <si>
    <t>- 8 -</t>
  </si>
  <si>
    <t>- 10 -</t>
  </si>
  <si>
    <t>- 23 -</t>
  </si>
  <si>
    <t>- 11 -</t>
  </si>
  <si>
    <t>- 13 -</t>
  </si>
  <si>
    <t>- 14 -</t>
  </si>
  <si>
    <t>- 15 -</t>
  </si>
  <si>
    <t>- 16 -</t>
  </si>
  <si>
    <t>- 18 -</t>
  </si>
  <si>
    <t>- 19 -</t>
  </si>
  <si>
    <t>- 21 -</t>
  </si>
  <si>
    <t>- 22 -</t>
  </si>
  <si>
    <t>- 20 -</t>
  </si>
  <si>
    <t>- 9 -</t>
  </si>
  <si>
    <t>- 4 -</t>
  </si>
  <si>
    <t>- 5 -</t>
  </si>
  <si>
    <t>- 6 -</t>
  </si>
  <si>
    <t>- 3 -</t>
  </si>
  <si>
    <t xml:space="preserve">  </t>
  </si>
  <si>
    <t xml:space="preserve"> </t>
  </si>
  <si>
    <t xml:space="preserve">      </t>
  </si>
  <si>
    <t>1)</t>
  </si>
  <si>
    <t>2)</t>
  </si>
  <si>
    <t>3)</t>
  </si>
  <si>
    <t>4)</t>
  </si>
  <si>
    <t>TV THUNDER PUBLIC COMPANY LIMITED AND SUBSIDIARIES</t>
  </si>
  <si>
    <t>(UNAUDITED/REVIEWED ONLY)</t>
  </si>
  <si>
    <t xml:space="preserve">     1.1  TV Thunder Public Company Limited (“the Company”) is a public limited company which is listed on the Stock Exchange </t>
  </si>
  <si>
    <t xml:space="preserve">            of Thailand and is incorporated and domiciled in Thailand. </t>
  </si>
  <si>
    <t xml:space="preserve">     1.3  The Company  has engaged  in  business as follows:</t>
  </si>
  <si>
    <t>3.  Managing, promoting and producing television programs, music, series and movies</t>
  </si>
  <si>
    <t>4.  Artist management</t>
  </si>
  <si>
    <t>Consolidated financial statements  (Baht)</t>
  </si>
  <si>
    <t>Separate financial statements (Baht)</t>
  </si>
  <si>
    <t>Cash on hand</t>
  </si>
  <si>
    <t>Total</t>
  </si>
  <si>
    <t>Trade accounts receivable - third parties</t>
  </si>
  <si>
    <t>Prepayments - production cost and others</t>
  </si>
  <si>
    <t>director.......................................................................................................................................................</t>
  </si>
  <si>
    <t>(Patraporn Wannapinyo)</t>
  </si>
  <si>
    <t>Within credit term</t>
  </si>
  <si>
    <t>Overdue</t>
  </si>
  <si>
    <t xml:space="preserve">   -  Less than 3 months</t>
  </si>
  <si>
    <t xml:space="preserve">   -  Over 3 - 6 months</t>
  </si>
  <si>
    <t xml:space="preserve">   -  Over 6 - 12 months</t>
  </si>
  <si>
    <t xml:space="preserve">   -  Over 12 months</t>
  </si>
  <si>
    <t xml:space="preserve">      Total</t>
  </si>
  <si>
    <t xml:space="preserve">Receivables from related parties are mainly from television programme production services, television programme consultant </t>
  </si>
  <si>
    <t>Television programme under production</t>
  </si>
  <si>
    <t>Books and CDs</t>
  </si>
  <si>
    <t>Other inventories</t>
  </si>
  <si>
    <t>Deposits</t>
  </si>
  <si>
    <t>Others</t>
  </si>
  <si>
    <t>Additions</t>
  </si>
  <si>
    <t>Disposals</t>
  </si>
  <si>
    <t>Cost</t>
  </si>
  <si>
    <t>Unrealised gain</t>
  </si>
  <si>
    <t>Relationship</t>
  </si>
  <si>
    <t>Paid-up share capital</t>
  </si>
  <si>
    <t>(Million Baht)</t>
  </si>
  <si>
    <t>Shareholding percentage</t>
  </si>
  <si>
    <t>(%)</t>
  </si>
  <si>
    <t>Consolidated financial statements (Baht)</t>
  </si>
  <si>
    <t>Equity method</t>
  </si>
  <si>
    <t>Separate financial statements  (Baht)</t>
  </si>
  <si>
    <t>Cost method</t>
  </si>
  <si>
    <t>(Unit : Million Baht)</t>
  </si>
  <si>
    <t>Creatist Media Co., Ltd.</t>
  </si>
  <si>
    <t>EM Entertainment Co., Ltd.</t>
  </si>
  <si>
    <t>Bigbrain Co., Ltd</t>
  </si>
  <si>
    <t>Advertising</t>
  </si>
  <si>
    <t>Artist management</t>
  </si>
  <si>
    <t>Television programme production</t>
  </si>
  <si>
    <t>Type of business</t>
  </si>
  <si>
    <t>Total investments in subsidiaries</t>
  </si>
  <si>
    <t>Investments in subsidiaries, net</t>
  </si>
  <si>
    <r>
      <rPr>
        <u/>
        <sz val="15"/>
        <rFont val="Angsana New"/>
        <family val="1"/>
      </rPr>
      <t>Less</t>
    </r>
    <r>
      <rPr>
        <sz val="15"/>
        <rFont val="Angsana New"/>
        <family val="1"/>
      </rPr>
      <t xml:space="preserve">  Allowance for impairment</t>
    </r>
  </si>
  <si>
    <t>joint ventures company</t>
  </si>
  <si>
    <t xml:space="preserve">Name of </t>
  </si>
  <si>
    <t>Triple S Interactive Co., Ltd.</t>
  </si>
  <si>
    <t>Online game and</t>
  </si>
  <si>
    <t>for online game</t>
  </si>
  <si>
    <t>software development</t>
  </si>
  <si>
    <t>Consolidated financial statements</t>
  </si>
  <si>
    <t>Land</t>
  </si>
  <si>
    <t>(Baht)</t>
  </si>
  <si>
    <t>Land and</t>
  </si>
  <si>
    <t>buildings</t>
  </si>
  <si>
    <t>improvements</t>
  </si>
  <si>
    <t>Buildings</t>
  </si>
  <si>
    <t>Office</t>
  </si>
  <si>
    <t>equipment</t>
  </si>
  <si>
    <t>Furniture</t>
  </si>
  <si>
    <t>and fixtures</t>
  </si>
  <si>
    <t xml:space="preserve">Tools and </t>
  </si>
  <si>
    <t xml:space="preserve">equipment for </t>
  </si>
  <si>
    <t>television</t>
  </si>
  <si>
    <t>programme</t>
  </si>
  <si>
    <t>production</t>
  </si>
  <si>
    <t>Vehicles</t>
  </si>
  <si>
    <t>Computers</t>
  </si>
  <si>
    <t xml:space="preserve">      Cost</t>
  </si>
  <si>
    <t xml:space="preserve">               Acquistion</t>
  </si>
  <si>
    <t xml:space="preserve">                Depreciation</t>
  </si>
  <si>
    <t xml:space="preserve">      Accumulated depreciation</t>
  </si>
  <si>
    <t xml:space="preserve">     Allowance for decrease in value</t>
  </si>
  <si>
    <t xml:space="preserve">      Net book value</t>
  </si>
  <si>
    <t xml:space="preserve">Separate financial statements </t>
  </si>
  <si>
    <t>Consolidated</t>
  </si>
  <si>
    <t>Separate</t>
  </si>
  <si>
    <t>financial statements (Baht)</t>
  </si>
  <si>
    <t xml:space="preserve">          Acquistion</t>
  </si>
  <si>
    <t>Net book value</t>
  </si>
  <si>
    <t>Other payables - others</t>
  </si>
  <si>
    <t>Other accrued expenses</t>
  </si>
  <si>
    <t>Value-added tax payables</t>
  </si>
  <si>
    <t>Withholding tax payables</t>
  </si>
  <si>
    <t>Other current liabilities</t>
  </si>
  <si>
    <t>Current cost of service and interest</t>
  </si>
  <si>
    <t>The principal actuarial assumptions used were as follows:</t>
  </si>
  <si>
    <t>Retirement age</t>
  </si>
  <si>
    <t>Opening balance</t>
  </si>
  <si>
    <t>Closing balance</t>
  </si>
  <si>
    <t>Consolidated and Separate</t>
  </si>
  <si>
    <t>Appropriation during the period</t>
  </si>
  <si>
    <t xml:space="preserve">Under the public limited company Act., B.E. 2535, the Company is required to set aside as a legal reserve at least 5% </t>
  </si>
  <si>
    <t xml:space="preserve">of its net profit after accumulated deficit brought forward (if any) until the reserve is not less than 10% of the registered capital. </t>
  </si>
  <si>
    <t>The legal reserve is non-distributable.</t>
  </si>
  <si>
    <t>In consolidated financial statements, legal reserve of subsidiaries included in unappropriated retained earnings.</t>
  </si>
  <si>
    <t>Television station rental</t>
  </si>
  <si>
    <t>Current tax:</t>
  </si>
  <si>
    <t>Deferred tax:</t>
  </si>
  <si>
    <t xml:space="preserve">Basic earnings per share is calculated by dividing the net profit attributable to shareholders of the Company by the </t>
  </si>
  <si>
    <t>weighted average number of issued ordinary shares during the period.</t>
  </si>
  <si>
    <t>Income tax for the period</t>
  </si>
  <si>
    <t xml:space="preserve">For the three-month period </t>
  </si>
  <si>
    <t>Weighted average number of</t>
  </si>
  <si>
    <t xml:space="preserve">    ordinary shares (Shares)</t>
  </si>
  <si>
    <t>The Company has the following undrawn borrowing facilities:</t>
  </si>
  <si>
    <t>Bank overdrafts</t>
  </si>
  <si>
    <t>Promissory notes</t>
  </si>
  <si>
    <t>The Company's assets, liabilities, revenues and expenses arose from the transaction with related persons and parties.</t>
  </si>
  <si>
    <t>Name/Related persons and parties</t>
  </si>
  <si>
    <t>Description</t>
  </si>
  <si>
    <t>Pricing policy</t>
  </si>
  <si>
    <r>
      <t xml:space="preserve">            </t>
    </r>
    <r>
      <rPr>
        <u/>
        <sz val="14"/>
        <rFont val="Angsana New"/>
        <family val="1"/>
      </rPr>
      <t>Subsidiaries</t>
    </r>
  </si>
  <si>
    <r>
      <t xml:space="preserve">           </t>
    </r>
    <r>
      <rPr>
        <u/>
        <sz val="14"/>
        <rFont val="Angsana New"/>
        <family val="1"/>
      </rPr>
      <t>Associates</t>
    </r>
  </si>
  <si>
    <t>Subsidiary</t>
  </si>
  <si>
    <t>Lending</t>
  </si>
  <si>
    <t xml:space="preserve">At the interest rate of </t>
  </si>
  <si>
    <t xml:space="preserve">Associated company </t>
  </si>
  <si>
    <t xml:space="preserve">and common </t>
  </si>
  <si>
    <r>
      <t xml:space="preserve">           </t>
    </r>
    <r>
      <rPr>
        <u/>
        <sz val="14"/>
        <rFont val="Angsana New"/>
        <family val="1"/>
      </rPr>
      <t>Joint Venture</t>
    </r>
  </si>
  <si>
    <t xml:space="preserve">    1.38% per annum</t>
  </si>
  <si>
    <t>Trade and other current receivables</t>
  </si>
  <si>
    <t>Short-term loans</t>
  </si>
  <si>
    <t>Beginning balance</t>
  </si>
  <si>
    <t>Ending balance</t>
  </si>
  <si>
    <t>Trade and other current payables</t>
  </si>
  <si>
    <t xml:space="preserve">      are as follows :</t>
  </si>
  <si>
    <t>1) Revenue from advertising</t>
  </si>
  <si>
    <t>2) Revenue from services</t>
  </si>
  <si>
    <t xml:space="preserve">      short-term loans</t>
  </si>
  <si>
    <t xml:space="preserve">                  Cost of sales and services</t>
  </si>
  <si>
    <t>1) Cost of advertising</t>
  </si>
  <si>
    <t>2) Cost of services</t>
  </si>
  <si>
    <t>Short-term employee benefits</t>
  </si>
  <si>
    <t>Post-employee benefits</t>
  </si>
  <si>
    <t xml:space="preserve"> programme </t>
  </si>
  <si>
    <t xml:space="preserve"> and  television </t>
  </si>
  <si>
    <t>Services,event</t>
  </si>
  <si>
    <t>Artist</t>
  </si>
  <si>
    <t>management</t>
  </si>
  <si>
    <t>(Unit : Baht)</t>
  </si>
  <si>
    <t>Revenues from operation</t>
  </si>
  <si>
    <t>Segment result</t>
  </si>
  <si>
    <t>Other income</t>
  </si>
  <si>
    <t xml:space="preserve">    non-controlling interests</t>
  </si>
  <si>
    <t xml:space="preserve">    owners of the parent</t>
  </si>
  <si>
    <t xml:space="preserve">The Company reported operating segments in a manner consistent with the internal reporting provided to the chief operating </t>
  </si>
  <si>
    <t xml:space="preserve">decision-maker. The chief operating decision-maker, who is responsible for allocating resources and assessing performance of </t>
  </si>
  <si>
    <t>the operating segments, has been identified as Board of Directors that makes strategic decisions.</t>
  </si>
  <si>
    <t xml:space="preserve">The factors used to identify the Group’s reportable segments include types services. There are four reportable segments i.e. </t>
  </si>
  <si>
    <t xml:space="preserve">(1) advertising business (2) services, events and television programme production business (3) artist management business </t>
  </si>
  <si>
    <t>and (4) other business.</t>
  </si>
  <si>
    <t xml:space="preserve">The Board of Directors assesses the performance of the operating segments based on revenues from segment. Interest income </t>
  </si>
  <si>
    <t xml:space="preserve">and expenditure are not allocated to segments, as this type of activity is driven by the central treasury function, which manages </t>
  </si>
  <si>
    <t>the cash position of the Group.</t>
  </si>
  <si>
    <t xml:space="preserve">The Company’s revenues between segments are carried out at arm’s length. The revenue from external parties reported to the </t>
  </si>
  <si>
    <t>Board of Director is measured in a manner consistent with that in the statement of comprehensive income.</t>
  </si>
  <si>
    <t xml:space="preserve">The Group’s activities expose it to a variety of financial risks: currency risk, cash flow interest rate risk, credit risk and </t>
  </si>
  <si>
    <t>evaluate and provide written principles for overall risk management, as well as written policies covering specific areas.</t>
  </si>
  <si>
    <t xml:space="preserve">The Group has no significant exposure to foreign currency risk relates due to its trading transactions are mainly carried </t>
  </si>
  <si>
    <t>out in Thai Baht. The Group does not use any derivative financial instruments to hedge foreign currency exposure.</t>
  </si>
  <si>
    <t>Interest rate risk</t>
  </si>
  <si>
    <t>management believes that future movements in market interest rates will not materially affect the Group’s operating results.</t>
  </si>
  <si>
    <t>Credit risk</t>
  </si>
  <si>
    <t>maximum exposure is the netted amount of trade receivables after deduction of allowance for doubtful accounts as presented</t>
  </si>
  <si>
    <t>in the statement of financial position.</t>
  </si>
  <si>
    <t>Liquidity risk</t>
  </si>
  <si>
    <t>the Group treasury aims at maintaining flexibility in funding by keeping committed credit lines available.</t>
  </si>
  <si>
    <t xml:space="preserve">       </t>
  </si>
  <si>
    <r>
      <t xml:space="preserve">       </t>
    </r>
    <r>
      <rPr>
        <u/>
        <sz val="16"/>
        <rFont val="AngsanaUPC"/>
        <family val="1"/>
      </rPr>
      <t>Fair value hierarchy</t>
    </r>
  </si>
  <si>
    <t>Level 3 : unobservable inputs for assets or liabilities.</t>
  </si>
  <si>
    <t>Level 1</t>
  </si>
  <si>
    <t>Level 2</t>
  </si>
  <si>
    <t>Level 3</t>
  </si>
  <si>
    <t>During the current period, there were no transfers within the fair value hierarchy.</t>
  </si>
  <si>
    <t>Bank guarantee</t>
  </si>
  <si>
    <t>Banks have provided guarantees on behalf of the Company and the Group as follows:</t>
  </si>
  <si>
    <t>Guarantee for utilities</t>
  </si>
  <si>
    <t>Guarantee for goods payment</t>
  </si>
  <si>
    <t xml:space="preserve">            </t>
  </si>
  <si>
    <t xml:space="preserve">2.  PREPARATION OF INTERIM FINANCIAL STATEMENTS BASIS </t>
  </si>
  <si>
    <t xml:space="preserve">3.  PREPARATION OF CONSOLIDATED FINANCIAL STATEMENTS BASIS </t>
  </si>
  <si>
    <t>Established in</t>
  </si>
  <si>
    <t xml:space="preserve">     Subsidiaries</t>
  </si>
  <si>
    <t xml:space="preserve">  Creatist Media Co., Ltd.</t>
  </si>
  <si>
    <t xml:space="preserve">  EM Entertainment Co., Ltd.</t>
  </si>
  <si>
    <t xml:space="preserve">  Bigbrain Co., Ltd</t>
  </si>
  <si>
    <t>Thailand</t>
  </si>
  <si>
    <t>Shareholding percentage (%)</t>
  </si>
  <si>
    <t>4.  SIGNIFICANT ACCOUNTING POLICIES</t>
  </si>
  <si>
    <t>7.  TRADE AND OTHER CURRENT RECEIVABLES</t>
  </si>
  <si>
    <t>Total trade and other current receivables</t>
  </si>
  <si>
    <t>Total other current receivables</t>
  </si>
  <si>
    <t>Net</t>
  </si>
  <si>
    <t>1. GENERAL INFORMATION</t>
  </si>
  <si>
    <t>NOTES TO FINANCIAL STATEMENTS</t>
  </si>
  <si>
    <t>financial</t>
  </si>
  <si>
    <t>Other receivables - third parties</t>
  </si>
  <si>
    <t xml:space="preserve">            Trade accounts receivable are separated by aging as follows : </t>
  </si>
  <si>
    <t>Accrued rebates for advertising agencies</t>
  </si>
  <si>
    <t>statements (Baht)</t>
  </si>
  <si>
    <t xml:space="preserve">Deferred tax from temporary differences  </t>
  </si>
  <si>
    <t>and joint venture</t>
  </si>
  <si>
    <t xml:space="preserve">Finance costs </t>
  </si>
  <si>
    <t>-</t>
  </si>
  <si>
    <t>Bigbrain Creation Co., Ltd</t>
  </si>
  <si>
    <t xml:space="preserve">   Creatist Media Co., Ltd.</t>
  </si>
  <si>
    <t>Revenue from advertising</t>
  </si>
  <si>
    <t>Revenue from services</t>
  </si>
  <si>
    <t>Cost of advertising</t>
  </si>
  <si>
    <t>Cost of artist management</t>
  </si>
  <si>
    <t>Cost of online advertising</t>
  </si>
  <si>
    <t>Trade receivables</t>
  </si>
  <si>
    <t>Mr. Jetsada  Osatalert</t>
  </si>
  <si>
    <t>Subsidiaries have common</t>
  </si>
  <si>
    <t xml:space="preserve">    shareholders and directors</t>
  </si>
  <si>
    <t xml:space="preserve">  Subsidiaries indirect</t>
  </si>
  <si>
    <t xml:space="preserve">  Meraya Co., Ltd.</t>
  </si>
  <si>
    <t>Cosmetics and distribution</t>
  </si>
  <si>
    <t>(held by EM Entertainment Co., Ltd. at 94.998 %)</t>
  </si>
  <si>
    <t>Cosmetic</t>
  </si>
  <si>
    <t>Receivable - Revenue Department</t>
  </si>
  <si>
    <t>Direct joint ventures</t>
  </si>
  <si>
    <t>Less  provision for impairment of investments</t>
  </si>
  <si>
    <t>TMO 2017</t>
  </si>
  <si>
    <t>Discount Rate</t>
  </si>
  <si>
    <t xml:space="preserve">Salary increase rate </t>
  </si>
  <si>
    <t>Mortality</t>
  </si>
  <si>
    <t>Employee turnover</t>
  </si>
  <si>
    <t xml:space="preserve">     Financial reporting standards related to financial instruments</t>
  </si>
  <si>
    <t xml:space="preserve">     A set of TFRSs related to financial instruments consists of five accounting standards and interpretations, as follows:</t>
  </si>
  <si>
    <t xml:space="preserve">         TFRS 7</t>
  </si>
  <si>
    <t>Financial Instruments: Disclosures</t>
  </si>
  <si>
    <t xml:space="preserve">         TFRS 9</t>
  </si>
  <si>
    <t>Financial Instruments</t>
  </si>
  <si>
    <t xml:space="preserve">         TAS 32</t>
  </si>
  <si>
    <t>Financial Instruments: Presentation</t>
  </si>
  <si>
    <t xml:space="preserve">         TFRIC 16</t>
  </si>
  <si>
    <t>Hedges of a Net Investments in a Foreign Operation</t>
  </si>
  <si>
    <t xml:space="preserve">         TFRIC 19</t>
  </si>
  <si>
    <t>Extinguishing Financial Liabilities with Equity Instruments</t>
  </si>
  <si>
    <t>Mr. Phusit Laithong</t>
  </si>
  <si>
    <t>Director</t>
  </si>
  <si>
    <t>At the price applicable</t>
  </si>
  <si>
    <t xml:space="preserve">       to other customers</t>
  </si>
  <si>
    <t xml:space="preserve">Indirect subsidiaries </t>
  </si>
  <si>
    <t>Directors</t>
  </si>
  <si>
    <t>- 24 -</t>
  </si>
  <si>
    <t>- 25 -</t>
  </si>
  <si>
    <t xml:space="preserve"> are as follows :</t>
  </si>
  <si>
    <t>1.  Television series and variety shows production</t>
  </si>
  <si>
    <t>2.  Advertising services and other sales promotion activities rendering</t>
  </si>
  <si>
    <t>Deposits at banks maturity at call</t>
  </si>
  <si>
    <t>Total trade accounts receivable,net</t>
  </si>
  <si>
    <t xml:space="preserve">Name of subsidiaries </t>
  </si>
  <si>
    <t>Company Limited.</t>
  </si>
  <si>
    <t xml:space="preserve">services and television commercial  management and  public relation services  that the  Company has provided to Creatist Media </t>
  </si>
  <si>
    <t xml:space="preserve">Accumulated amortization </t>
  </si>
  <si>
    <t xml:space="preserve">Trade accounts payable - related person </t>
  </si>
  <si>
    <t xml:space="preserve">Other payables - related person and </t>
  </si>
  <si>
    <t xml:space="preserve">The certain expenses included in the calculation of profit before finance costs and tax expense can be separated by nature </t>
  </si>
  <si>
    <t>as follows :</t>
  </si>
  <si>
    <t>Master of ceremonies wages</t>
  </si>
  <si>
    <t xml:space="preserve">Television series and drama </t>
  </si>
  <si>
    <t xml:space="preserve">   production expenses</t>
  </si>
  <si>
    <t>Employee benefit expenses</t>
  </si>
  <si>
    <t xml:space="preserve">        and reversal of temporary differences</t>
  </si>
  <si>
    <t xml:space="preserve">Tax income (expenses) presented in </t>
  </si>
  <si>
    <t xml:space="preserve">   statements of comprehensive income</t>
  </si>
  <si>
    <t xml:space="preserve">      Those transactions are determined on the basis of the Company concerned and in the normal course of business.</t>
  </si>
  <si>
    <r>
      <t xml:space="preserve">            </t>
    </r>
    <r>
      <rPr>
        <u/>
        <sz val="14"/>
        <rFont val="Angsana New"/>
        <family val="1"/>
      </rPr>
      <t>Related Persons</t>
    </r>
  </si>
  <si>
    <t xml:space="preserve">Common shareholers </t>
  </si>
  <si>
    <t xml:space="preserve">     and directors </t>
  </si>
  <si>
    <t>Additions during the perid</t>
  </si>
  <si>
    <t>Repayments during the perid</t>
  </si>
  <si>
    <t>2019</t>
  </si>
  <si>
    <t xml:space="preserve">                   Revenue from sale and services</t>
  </si>
  <si>
    <t>3) Interest income from</t>
  </si>
  <si>
    <t>Costs from operation</t>
  </si>
  <si>
    <t>Exchange risk</t>
  </si>
  <si>
    <t xml:space="preserve">1) Entertainment expense </t>
  </si>
  <si>
    <t xml:space="preserve">Director of the </t>
  </si>
  <si>
    <t xml:space="preserve">       subsidiary</t>
  </si>
  <si>
    <t>Net profit (loss) for the period from discontinued operations</t>
  </si>
  <si>
    <t xml:space="preserve">In applying the above-mentioned valuation techniques, the Company endeavour to use relevant observable inputs  </t>
  </si>
  <si>
    <t xml:space="preserve">       as much as possible. The different levels have been defined as follows :</t>
  </si>
  <si>
    <t>These interim financial statements were approved and authorized for issue by the Company's Board of directors</t>
  </si>
  <si>
    <t xml:space="preserve">   (Salary, bonus and other </t>
  </si>
  <si>
    <t xml:space="preserve">   allowances)</t>
  </si>
  <si>
    <t xml:space="preserve">   EM Entertainment Co., Ltd.</t>
  </si>
  <si>
    <t xml:space="preserve">   Bigbrain Co., Ltd</t>
  </si>
  <si>
    <t xml:space="preserve">   Meraya Co., Ltd.</t>
  </si>
  <si>
    <t xml:space="preserve">   Moindy Digital Co., Ltd</t>
  </si>
  <si>
    <t xml:space="preserve">   Triple S Interactive Co., Ltd.</t>
  </si>
  <si>
    <t xml:space="preserve">   Bigbrain Creation Co., Ltd</t>
  </si>
  <si>
    <t>Net profit (loss) for the  period from continued operations</t>
  </si>
  <si>
    <t>5.  Cosmetics and distribution. (Registered the dissolution on October 2, 2019.)</t>
  </si>
  <si>
    <t xml:space="preserve">     1.4  Coronavirus disease 2019 Pandemic</t>
  </si>
  <si>
    <t xml:space="preserve">The financial statements in  Thai language are the official statutory financial statements  of  the  Company.  The </t>
  </si>
  <si>
    <t>2.  PREPARATION OF INTERIM FINANCIAL STATEMENTS BASIS (CONTINUED)</t>
  </si>
  <si>
    <t xml:space="preserve">             and  does  not  duplicate  information  previously  reported. However,  the statements  of financial position,  statements  of </t>
  </si>
  <si>
    <t xml:space="preserve">             recent annual financial statements.</t>
  </si>
  <si>
    <t xml:space="preserve">             financial statements in English language have been translated from the Thai language financial statements.</t>
  </si>
  <si>
    <t xml:space="preserve">             disclosed  in related  accounting policy. </t>
  </si>
  <si>
    <t xml:space="preserve">The  financial  statements  have  been  prepared  under  the  historical  cost  convention,  except  as  transaction  </t>
  </si>
  <si>
    <t>The financial statements have been prepared in conformity with  TAS 34  (Revised 2018)  "Interim Financial Reporting"</t>
  </si>
  <si>
    <t>These interim financial statements have been prepared for  the purpose to provide the update information on  the</t>
  </si>
  <si>
    <t xml:space="preserve">             latest  complete set of annual financial statements.  Accordingly, it focuses on new activities, events, and circumstances</t>
  </si>
  <si>
    <t xml:space="preserve">             comprehensive income,  statements  of changes  in shareholders' equity and statements of cash flows are presented the </t>
  </si>
  <si>
    <t xml:space="preserve">             same as previous annual financial statements. Therefore, these interim financial statements  should  access to the most </t>
  </si>
  <si>
    <t xml:space="preserve">             </t>
  </si>
  <si>
    <t xml:space="preserve">             and hedge accounting. These include stipulations regarding the presentation and disclosure of financial instruments.</t>
  </si>
  <si>
    <t xml:space="preserve">These TFRSs related  to  financial instruments make stipulations relating to the classification  of  financial instruments </t>
  </si>
  <si>
    <t xml:space="preserve">             contractual cash flows  and  the Company’s business model),  calculation of impairment using the expected credit loss method, </t>
  </si>
  <si>
    <t xml:space="preserve">             statements. However,  the new standard involves changes to key principles, which are summarized below:</t>
  </si>
  <si>
    <t xml:space="preserve">             information was not restated.</t>
  </si>
  <si>
    <t>The Group has elected to apply the following temporary relief measures on accounting alternatives:</t>
  </si>
  <si>
    <t xml:space="preserve">             impact of the COVID-19 situation"</t>
  </si>
  <si>
    <t xml:space="preserve">Accounting Treatment Guidance on  "Temporary relief measures on  accounting alternatives in  response  to  the </t>
  </si>
  <si>
    <t xml:space="preserve">The Federation of Accounting Professions announced Accounting Treatment Guidance on  "Temporary relief measures </t>
  </si>
  <si>
    <t xml:space="preserve">             Impairment of Assets.</t>
  </si>
  <si>
    <t xml:space="preserve">             the Group uses a simplified approach to determine expected credit losses.</t>
  </si>
  <si>
    <t xml:space="preserve">- Not  to  take  into account  forward-looking  information  when  determining  expected  credit  losses,  in cases where </t>
  </si>
  <si>
    <t xml:space="preserve">     3.4   Discontinued operation</t>
  </si>
  <si>
    <t xml:space="preserve">             During the year, two subsidiaries have discontinued their operation. The group, therefore, presents net amount as non-current </t>
  </si>
  <si>
    <t xml:space="preserve">      income as following detail.</t>
  </si>
  <si>
    <t xml:space="preserve">            and accounting events of the Company and subsidiaries.</t>
  </si>
  <si>
    <t xml:space="preserve">     3.2  The consolidated  financial statements  have been prepared in conformity  with the same  accounting policy  for the same accounts </t>
  </si>
  <si>
    <t xml:space="preserve">            between of the Company and net assets of subsidiaries have been eliminated from the consolidated financial statements.</t>
  </si>
  <si>
    <t xml:space="preserve">     4.1 Financial instruments</t>
  </si>
  <si>
    <t xml:space="preserve">     cash flows characteristics of the financial assets.</t>
  </si>
  <si>
    <t xml:space="preserve">     from this approach is that for trade receivables or contract assets that do not contain a significant financing component, the Group applies </t>
  </si>
  <si>
    <t xml:space="preserve">     a simplified approach to determine the lifetime expected credit losses.</t>
  </si>
  <si>
    <t xml:space="preserve">     a credit-impaired  event  to have occurred prior  to  the recognition.  The Group accounts for changes in expected credit losses in stages, </t>
  </si>
  <si>
    <t xml:space="preserve">     with  differing methods  of  determining allowance for credit losses  and  the effective interest rate applied  at  each stage.  An exception </t>
  </si>
  <si>
    <t xml:space="preserve">     4.2 Leases</t>
  </si>
  <si>
    <t xml:space="preserve">            Classification and measurement</t>
  </si>
  <si>
    <t xml:space="preserve">            Financial assets that are debt instruments are measured at fair value through profit or loss, fair value through other comprehensive </t>
  </si>
  <si>
    <t xml:space="preserve">            Derivatives are classified and measured at fair value thorugh profit or loss.</t>
  </si>
  <si>
    <t xml:space="preserve">            Impairment of financial assets</t>
  </si>
  <si>
    <t xml:space="preserve">            Right-of-use assets</t>
  </si>
  <si>
    <t xml:space="preserve">     accumulated depreciation and impairment losses, and adjusted for any remeasurement of lease liabilities. The cost of right-of-use assets </t>
  </si>
  <si>
    <t xml:space="preserve">     or before the commencement date, less any lease incentives received.</t>
  </si>
  <si>
    <t xml:space="preserve">     right-of-use assets are depreciated on a straight-line basis from the commencement date of the lease to the earlier of the end of the useful </t>
  </si>
  <si>
    <t xml:space="preserve">     life of the right-of-use asset or the end of the lease term.</t>
  </si>
  <si>
    <t xml:space="preserve">            Lease liabilities</t>
  </si>
  <si>
    <t xml:space="preserve">     to be made over the lease term, discounted by the interest rate implicit in the lease or the Group’s incremental borrowing rate. After the </t>
  </si>
  <si>
    <t xml:space="preserve">     made. In addition, the carrying amount of lease liabilities is remeasured if there is a modification or reassessment.</t>
  </si>
  <si>
    <t xml:space="preserve">            Short-term leases and Leases of low-value assets</t>
  </si>
  <si>
    <t xml:space="preserve">            Payments under leases that, have a lease term of 12 months or less at the commencement date, or are leases of low-value assets, </t>
  </si>
  <si>
    <t>The impacts of</t>
  </si>
  <si>
    <t>December 31, 2019</t>
  </si>
  <si>
    <t xml:space="preserve">Financial reporting </t>
  </si>
  <si>
    <t xml:space="preserve">standards related to </t>
  </si>
  <si>
    <t>financial instruments</t>
  </si>
  <si>
    <t>TFRS 16</t>
  </si>
  <si>
    <t>January 1, 2020</t>
  </si>
  <si>
    <t>Statement of financial position</t>
  </si>
  <si>
    <t>Assets</t>
  </si>
  <si>
    <t>Current assets</t>
  </si>
  <si>
    <t>Current investments</t>
  </si>
  <si>
    <t>Other current financial assets</t>
  </si>
  <si>
    <t>Other current assets</t>
  </si>
  <si>
    <t>Non-current assets</t>
  </si>
  <si>
    <t>Right-of-use assets</t>
  </si>
  <si>
    <t>Liabilities and shareholders’ equity</t>
  </si>
  <si>
    <t>Current liabilities</t>
  </si>
  <si>
    <t>Current portion of lease liabilities</t>
  </si>
  <si>
    <t>Non-current liabilities</t>
  </si>
  <si>
    <t>Lease liabilities, net of current portion</t>
  </si>
  <si>
    <t>Separate financial statements</t>
  </si>
  <si>
    <t xml:space="preserve">  5.1 Financial instruments</t>
  </si>
  <si>
    <t xml:space="preserve">Consolidated </t>
  </si>
  <si>
    <t xml:space="preserve">Separate </t>
  </si>
  <si>
    <t>statements</t>
  </si>
  <si>
    <t>2020, and with the carrying amounts under the former basis, are as follows:</t>
  </si>
  <si>
    <t xml:space="preserve">Carrying amounts </t>
  </si>
  <si>
    <t xml:space="preserve">under the </t>
  </si>
  <si>
    <t>former basis</t>
  </si>
  <si>
    <t xml:space="preserve">Classification and measurement in accordance  with </t>
  </si>
  <si>
    <t>TFRS 9</t>
  </si>
  <si>
    <t>cost</t>
  </si>
  <si>
    <t>Financial assets as at January 1, 2020</t>
  </si>
  <si>
    <t>Cash and cash equivalents</t>
  </si>
  <si>
    <t xml:space="preserve">Current investments </t>
  </si>
  <si>
    <t>Trade and other receivables</t>
  </si>
  <si>
    <t>Other non-current assets</t>
  </si>
  <si>
    <t>Total financial assets</t>
  </si>
  <si>
    <t>As at January 1, 2020, the Group has not designated any financial liabilities at fair value through profit or loss.</t>
  </si>
  <si>
    <t xml:space="preserve">  5.2 Leases</t>
  </si>
  <si>
    <t>The above lease liabilities comprise of:</t>
  </si>
  <si>
    <t>Current lease liabilities</t>
  </si>
  <si>
    <t>Non-current lease liabilities</t>
  </si>
  <si>
    <t>Motor vehicles</t>
  </si>
  <si>
    <t>Total right-of-use assets</t>
  </si>
  <si>
    <t xml:space="preserve">present value of the remaining lease payments, discounted using the Group’s incremental borrowing rate at January 1, 2020. </t>
  </si>
  <si>
    <t>Liabilities under finance lease agreements as at December 31, 2019</t>
  </si>
  <si>
    <t>Lease liabilities as at January 1, 2020</t>
  </si>
  <si>
    <t xml:space="preserve">financial </t>
  </si>
  <si>
    <t>March 31, 2020</t>
  </si>
  <si>
    <t xml:space="preserve">6.  CASH AND CASH EQNIVALENTS </t>
  </si>
  <si>
    <t>Unbilled revenues</t>
  </si>
  <si>
    <t>Unearned revenues from service</t>
  </si>
  <si>
    <t>done under the contract within 1 year  (Separate financial statements : 1year)</t>
  </si>
  <si>
    <t>8.  ACCRUED INCOME AND UNEARNED REVENUES</t>
  </si>
  <si>
    <t>8.1 Outstanding balance under the contract</t>
  </si>
  <si>
    <t xml:space="preserve">     Cash and cash equivalents</t>
  </si>
  <si>
    <t xml:space="preserve">     Trade and other current receivables</t>
  </si>
  <si>
    <t xml:space="preserve">     Other current assets</t>
  </si>
  <si>
    <t xml:space="preserve">     Trade and other current payables</t>
  </si>
  <si>
    <t>Sale revenue</t>
  </si>
  <si>
    <t>Total revenue</t>
  </si>
  <si>
    <t>Cost of sale</t>
  </si>
  <si>
    <t>Total costs</t>
  </si>
  <si>
    <t>Gross profit</t>
  </si>
  <si>
    <t>Distribution costs</t>
  </si>
  <si>
    <t>Administrative expenses</t>
  </si>
  <si>
    <t>Net loss for the  period from discontinued operation</t>
  </si>
  <si>
    <t xml:space="preserve">   Liabilities directly associated with the assets that will be reclassified to non-current assets held for sale comprise :</t>
  </si>
  <si>
    <t>Loss before income tax expense</t>
  </si>
  <si>
    <t>Income tax (expense)</t>
  </si>
  <si>
    <t>Net cash used in operating activities</t>
  </si>
  <si>
    <t>Net cash provided by used in investing activities</t>
  </si>
  <si>
    <t>Net cash used in discontinued operation activities</t>
  </si>
  <si>
    <t>- 17 -</t>
  </si>
  <si>
    <t xml:space="preserve">             On December 11, 2019, according to the resolution of the Board of directors' meeting No. 14/2019 passed the approval to dissolve subsidiary, EM Entertainment Co., Ltd. and has registered the dissolution with </t>
  </si>
  <si>
    <t>Company</t>
  </si>
  <si>
    <t>Business</t>
  </si>
  <si>
    <t>AnyMind Group Limited</t>
  </si>
  <si>
    <t>Advertising management services</t>
  </si>
  <si>
    <t xml:space="preserve">     and investment holding</t>
  </si>
  <si>
    <t xml:space="preserve">Investment in AnyMind Group Limited is investment in foreign which is irredeemable preferred shares but had a right to convert to ordinary share. </t>
  </si>
  <si>
    <t>Interest rate</t>
  </si>
  <si>
    <t>1.00 - 1.40% per annum</t>
  </si>
  <si>
    <t>Grand total</t>
  </si>
  <si>
    <t xml:space="preserve">          As at December 31, 2019</t>
  </si>
  <si>
    <t xml:space="preserve">               Transfer </t>
  </si>
  <si>
    <t xml:space="preserve">               Transfer to right-of-use assets</t>
  </si>
  <si>
    <t xml:space="preserve">               Disposal or amortization</t>
  </si>
  <si>
    <t xml:space="preserve">               Increase (Decrease)</t>
  </si>
  <si>
    <t>Adjustments of right-of-use assets due to TFRS 16 adoption</t>
  </si>
  <si>
    <t>Acquisitions - at cost</t>
  </si>
  <si>
    <t>Transfer from property, building and equipment</t>
  </si>
  <si>
    <t>Net book value as at January 1, 2020</t>
  </si>
  <si>
    <t>Consolidated  financial Statement</t>
  </si>
  <si>
    <t>Separate  financial Statement</t>
  </si>
  <si>
    <t>Computer</t>
  </si>
  <si>
    <t>Computer Software</t>
  </si>
  <si>
    <t>Software</t>
  </si>
  <si>
    <t>development</t>
  </si>
  <si>
    <t xml:space="preserve">      As at December 31, 2019</t>
  </si>
  <si>
    <t xml:space="preserve">           Write off</t>
  </si>
  <si>
    <t>- 26 -</t>
  </si>
  <si>
    <t>Beginning balance as at January 1, 2020</t>
  </si>
  <si>
    <t>Employee benefits paid</t>
  </si>
  <si>
    <t>Actuarial loss (gain) on defined employee benefit plan</t>
  </si>
  <si>
    <t>Provisions for employee benefits to be paid in accordance the period as follows :</t>
  </si>
  <si>
    <t>Obligations to be paid within 1 year</t>
  </si>
  <si>
    <t>Obligations to be paid over 1 year</t>
  </si>
  <si>
    <t xml:space="preserve">    Actuarial  gains (losses) recognized in other comprehensive income:</t>
  </si>
  <si>
    <t xml:space="preserve">Included in other components </t>
  </si>
  <si>
    <t xml:space="preserve">    of equity</t>
  </si>
  <si>
    <t>2020</t>
  </si>
  <si>
    <t xml:space="preserve">    Financial assumptions</t>
  </si>
  <si>
    <t xml:space="preserve">    Demographic assumptions</t>
  </si>
  <si>
    <t xml:space="preserve">    Experience adjustment</t>
  </si>
  <si>
    <t xml:space="preserve">    Total</t>
  </si>
  <si>
    <t>60 years</t>
  </si>
  <si>
    <t>- 27 -</t>
  </si>
  <si>
    <t>- 29 -</t>
  </si>
  <si>
    <t>- 30 -</t>
  </si>
  <si>
    <t>- 31 -</t>
  </si>
  <si>
    <t>- 32 -</t>
  </si>
  <si>
    <t>- 34 -</t>
  </si>
  <si>
    <t xml:space="preserve">       Assets</t>
  </si>
  <si>
    <t xml:space="preserve">       Financial assets at fair value through </t>
  </si>
  <si>
    <t>Equity Instruments</t>
  </si>
  <si>
    <t xml:space="preserve">             other comprehensive income</t>
  </si>
  <si>
    <t xml:space="preserve">       Total assets</t>
  </si>
  <si>
    <t xml:space="preserve">     3.1  The consolidated  financial  statements  incorporate the  financial statements  of  TV Thunder Public Company Limited  and </t>
  </si>
  <si>
    <t xml:space="preserve">            the control is ceased as follows : </t>
  </si>
  <si>
    <t xml:space="preserve">            subsidiaries,  control is  achieved where  the Company  has the  power to  govern the  financial and  operating  policies  until </t>
  </si>
  <si>
    <t xml:space="preserve">     3.3  The balance  of accounts  and transactions  between  TV Thunder Public Company Limited  and  subsidiaries,  unrealized  gain </t>
  </si>
  <si>
    <t xml:space="preserve">     commencement date,  the amount of  lease liabilities is increased to reflect  the accretion of interest and reduced for  the lease payments </t>
  </si>
  <si>
    <t xml:space="preserve">- Not to consider  the  COVID-19  situation  as  an indication that  an  asset may be impaired in accordance  with  TAS 36, </t>
  </si>
  <si>
    <t>8.2 Revenue recognized relating to outstanding balance of the contract</t>
  </si>
  <si>
    <t>8.3 Revenue expected to be recognized for incomplete performance obligation</t>
  </si>
  <si>
    <t>9. INVENTORIES</t>
  </si>
  <si>
    <t>10.  OTHER CURRENT ASSETS</t>
  </si>
  <si>
    <t>11. DISCONTINUED OPERATION (CONTINUED)</t>
  </si>
  <si>
    <t>12.  BANK DEPOSITS WITH OBLIGATION</t>
  </si>
  <si>
    <t>14.  INVESTMENT IN SUBSIDIARIES</t>
  </si>
  <si>
    <t>15.  INVESTMENTS IN JOINT VENTURES</t>
  </si>
  <si>
    <t xml:space="preserve">17.  PROPERTY, PLANT AND EQUIPMENT </t>
  </si>
  <si>
    <t>17.  PROPERTY, PLANT AND EQUIPMENT (CONTINUED)</t>
  </si>
  <si>
    <t>19. OTHER INTANGIBLE ASSETS</t>
  </si>
  <si>
    <t>20. TRADE AND OTHER CURRENT PAYABLES</t>
  </si>
  <si>
    <t>21. OTHER CURRENT LIABILITIES</t>
  </si>
  <si>
    <t xml:space="preserve">22. LEASE LIABILITIES </t>
  </si>
  <si>
    <t>11.  DISCONTINUED OPERATION</t>
  </si>
  <si>
    <t xml:space="preserve">The Company  used its fixed deposits  amount  of Baht 831,000.00  (As  at  December 31, 2019 amount of  Baht  831,000.00)  </t>
  </si>
  <si>
    <t>minimise potential adverse effects on the Group’s financial performance.</t>
  </si>
  <si>
    <t xml:space="preserve">liquidity risk. The Group’s overall risk management programme focuses on the fluctuation of financial markets and seeks to </t>
  </si>
  <si>
    <t xml:space="preserve">Risk management  is  carried  out  by  management under  policies approved by the Board of directors.  They identify, </t>
  </si>
  <si>
    <t xml:space="preserve">The interest rate risk  is  the risk that future movements  in  market interest rates  will  affect the results of the Group’s </t>
  </si>
  <si>
    <t xml:space="preserve">operations  and  its cash flows.  The Group’s normal exposure  to  interest  rate  risk  relates  primarily  to  its  cash at banks. </t>
  </si>
  <si>
    <t xml:space="preserve">However,  the Group considers that  it  is not necessary  to use  derivative financial instruments  to  hedge such risk,  as  the </t>
  </si>
  <si>
    <t xml:space="preserve">The Group  has  no  significant concentrations  of  credit risks.  The Group has policies in place to ensure that sales of </t>
  </si>
  <si>
    <t xml:space="preserve">products  and  services  are made to customers  with  appropriate credit history.  The Group management believe  that  the </t>
  </si>
  <si>
    <t xml:space="preserve">Prudent liquidity risk management implies maintaining sufficient cash  and  marketable securities,  the availability of </t>
  </si>
  <si>
    <t xml:space="preserve">funding through  an  adequate amount of committed credit facilities.  Due to the dynamic nature of the underlying business, </t>
  </si>
  <si>
    <t xml:space="preserve">The Company use the market approach to measure their assets and liabilities that are required to be measured at </t>
  </si>
  <si>
    <t xml:space="preserve">       the measurement date.</t>
  </si>
  <si>
    <t xml:space="preserve">Level 1 : quoted prices (unadjusted) in active markets for identical assets or liabilities that the entity can access at </t>
  </si>
  <si>
    <t xml:space="preserve">       directly or indirectly.</t>
  </si>
  <si>
    <t xml:space="preserve">Level 2 : inputs other than quoted prices included  within  Level 1 that are observable for assets or liabilities, either </t>
  </si>
  <si>
    <t xml:space="preserve">         of inputs as follows :</t>
  </si>
  <si>
    <t xml:space="preserve">       fair value by relevant financial reporting standards,  except that the cost approach or income approach is used  when  there</t>
  </si>
  <si>
    <t>- 28 -</t>
  </si>
  <si>
    <t>23. NON-CURRENT PROVISIONS FOR EMPLOYEE BENEFIT</t>
  </si>
  <si>
    <t>23. NON-CURRENT PROVISIONS FOR EMPLOYEE BENEFIT (CONTINUED)</t>
  </si>
  <si>
    <t>24. LEGAL RESERVE</t>
  </si>
  <si>
    <t xml:space="preserve">25. EXPENSES BY NATURE </t>
  </si>
  <si>
    <t>26. INCOME TAX</t>
  </si>
  <si>
    <t>27. EARNINGS PER SHARE</t>
  </si>
  <si>
    <t>28. CREDIT FACILITIES</t>
  </si>
  <si>
    <t>29. TRANSACTION WITH RELATED PARTIES</t>
  </si>
  <si>
    <t xml:space="preserve">   Neon Works Co., Ltd</t>
  </si>
  <si>
    <t xml:space="preserve">             and Exchange Commission regarding the preparation and presentation of financial reporting under the Securities and </t>
  </si>
  <si>
    <t xml:space="preserve">             Exchange Act  B.E. 2535.</t>
  </si>
  <si>
    <t xml:space="preserve">             impact of  applying certain financial reporting standards,  and to provide clarification about accounting treatments during the </t>
  </si>
  <si>
    <t xml:space="preserve">             period of uncertainty relating to this situation.</t>
  </si>
  <si>
    <t xml:space="preserve">             on accounting alternatives in response to the impact  of  the COVID-19 situation".  Its objectives are to alleviate some  of  the </t>
  </si>
  <si>
    <t xml:space="preserve">     1.2  The Company's  registered  address  is No.1213/309 - 10 Soi Lardprao 94  (Panjamit) Srivara Road,  Phlapphla, </t>
  </si>
  <si>
    <t xml:space="preserve">             and  their  measurement  at fair value or amortized cost (taking into account the type of  instrument,  the characteristics of  the </t>
  </si>
  <si>
    <t xml:space="preserve">     income, or amortized cost. Classification is driven by the Group’s business model for managing the financial assets and the contractual </t>
  </si>
  <si>
    <t xml:space="preserve">            The Group recognizes an allowance for expected credit losses on its financial assets measured at amortized cost,  without requiring </t>
  </si>
  <si>
    <t xml:space="preserve">            The Group recognizes right-of-use assets at the commencement date of the lease. Right-of-use assets are measured at cost, less any </t>
  </si>
  <si>
    <t xml:space="preserve">     includes the amount of lease liabilities recognized through initial measurement, initial direct costs incurred, and lease payments made at </t>
  </si>
  <si>
    <t xml:space="preserve">            Unless the Group is reasonably certain that it will obtain ownership of  the leased asset at the end  of the lease term,  the recognized </t>
  </si>
  <si>
    <t xml:space="preserve">            At the commencement date of the lease, the Group recognizes lease liabilities measured at the present value of the lease payments </t>
  </si>
  <si>
    <t xml:space="preserve">     are recognized as expenses on a straight-line basis over the lease term.</t>
  </si>
  <si>
    <t xml:space="preserve">liabilities based on the carrying amounts of the lease assets and lease liabilities immediately before the date of initial application </t>
  </si>
  <si>
    <t>of TFRS 16.</t>
  </si>
  <si>
    <t>are summarized below.</t>
  </si>
  <si>
    <t xml:space="preserve">For leases previously classified as finance leases, the Group recognized the carrying amount of the right-of-use assets and lease </t>
  </si>
  <si>
    <t xml:space="preserve">Upon initial application of TFRS 16 the Group recognized lease liabilities previously classified as operating leases at the </t>
  </si>
  <si>
    <t xml:space="preserve">Amortized </t>
  </si>
  <si>
    <t>Amortization</t>
  </si>
  <si>
    <t>Other trade accounts receivable, net</t>
  </si>
  <si>
    <t>Trade accounts receivable - related parties (Note 29.2)</t>
  </si>
  <si>
    <t>Other receivables - related parties (Note  29.2)</t>
  </si>
  <si>
    <t xml:space="preserve">      29.1  General information </t>
  </si>
  <si>
    <t>29. TRANSACTION WITH RELATED PARTIES (CONTINUED)</t>
  </si>
  <si>
    <t xml:space="preserve">      29.1  General information  (CONTINUED)</t>
  </si>
  <si>
    <t xml:space="preserve">      29.2  Assets and liabilities transaction with related persons and parties consist of  :</t>
  </si>
  <si>
    <t xml:space="preserve">      29.4   Management remuneration</t>
  </si>
  <si>
    <t xml:space="preserve"> 30.  OPERATING SEGMENTS</t>
  </si>
  <si>
    <t>30.  OPERATING SEGMENTS (CONTINUED)</t>
  </si>
  <si>
    <t>31. FINANCIAL  INSTRUMENTS  DISCLOSURE</t>
  </si>
  <si>
    <t>31.1 Financial risk factors</t>
  </si>
  <si>
    <t>31. FINANCIAL  INSTRUMENTS  DISCLOSURE (CONTINUED)</t>
  </si>
  <si>
    <t>31.2 Fair value estimation</t>
  </si>
  <si>
    <t>32. CONTINGENT LIABILITIES</t>
  </si>
  <si>
    <t>Revenue recognized as previously included in unearned revenue</t>
  </si>
  <si>
    <t>from unearned revenues from services</t>
  </si>
  <si>
    <t xml:space="preserve">Revenue recognized from changing of vary return connected to </t>
  </si>
  <si>
    <t>complete performance obligation of previous year</t>
  </si>
  <si>
    <t>Non-current assets held for sale comprise of:</t>
  </si>
  <si>
    <t>16. OTHER NON-CURRENT FINANCIAL ASSETS</t>
  </si>
  <si>
    <t>Neon Works Co., Ltd</t>
  </si>
  <si>
    <t>16.1 Financial assets at fair value through profit loss</t>
  </si>
  <si>
    <t>16.2 Financial asset measured at amortized cost</t>
  </si>
  <si>
    <t xml:space="preserve">                 According to the minutes of shareholders’ extraordinary meeting No.1/2019 of Triple S Interactive Co., Ltd. held on October 11, 2019 passed the resolution to dissolve and appoint the liquidator which had the resolution to dissolve its </t>
  </si>
  <si>
    <t>and parties (Note 29.2)</t>
  </si>
  <si>
    <t>parties (Note 29.2)</t>
  </si>
  <si>
    <t>1.71 - 2.04</t>
  </si>
  <si>
    <t>1.91 - 22.92</t>
  </si>
  <si>
    <t xml:space="preserve"> discontinued operations are presented as follows:</t>
  </si>
  <si>
    <t>Trade accounts payable - others</t>
  </si>
  <si>
    <t xml:space="preserve">    Recognized during the period</t>
  </si>
  <si>
    <t>4.  SIGNIFICANT ACCOUNTING POLICIES (CONTINUED)</t>
  </si>
  <si>
    <t xml:space="preserve">     recognized as an adjustment to retained earnings as at January 1, 2020. Therefore, the comparative information was not restated.</t>
  </si>
  <si>
    <t>Other non-current financial assets</t>
  </si>
  <si>
    <t>Available-for-sale investments</t>
  </si>
  <si>
    <t>Other long-term investments</t>
  </si>
  <si>
    <t>Property, plant and equipment</t>
  </si>
  <si>
    <t>Short-term loan to related party</t>
  </si>
  <si>
    <t>for bank guarantees for normal business purposes (Note 32).</t>
  </si>
  <si>
    <t>4) Other income</t>
  </si>
  <si>
    <t>Consolidated financial statements and Separate financial statements (Baht)</t>
  </si>
  <si>
    <t xml:space="preserve">             As described in Note 2.2 to  the  interim consolidated financial statements,  during the current period,  the Group  has  adopted </t>
  </si>
  <si>
    <t xml:space="preserve">Fair value </t>
  </si>
  <si>
    <t>income</t>
  </si>
  <si>
    <t xml:space="preserve">through other </t>
  </si>
  <si>
    <t xml:space="preserve">comprehensive </t>
  </si>
  <si>
    <t>- 12 -</t>
  </si>
  <si>
    <t>Bank deposits with obligation</t>
  </si>
  <si>
    <t xml:space="preserve">Reclassified to other receivables  - </t>
  </si>
  <si>
    <t>Information and media planning</t>
  </si>
  <si>
    <t xml:space="preserve">             and has used estimates and judgement in respect of various issues as the situation has evolved.</t>
  </si>
  <si>
    <t xml:space="preserve">   2.1  Basis of preparation of interim financial statements</t>
  </si>
  <si>
    <t xml:space="preserve">   2.1  Basis of preparation of interim financial statements(Continued)</t>
  </si>
  <si>
    <t xml:space="preserve">   2.2  New financial reporting standards that became effective in the current period</t>
  </si>
  <si>
    <t xml:space="preserve">             and interpretations which are effective for fiscal years beginning on or after January 1, 2020. These financial  reporting  standards   </t>
  </si>
  <si>
    <t>The impact of the adoption of these standards on the Group’s financial statements is as follows.</t>
  </si>
  <si>
    <t>TFRS 16 Leases</t>
  </si>
  <si>
    <t xml:space="preserve">The Group adopted these financial reporting standards using the modified retrospective method of initial adoption of </t>
  </si>
  <si>
    <t xml:space="preserve">The impacts on the beginning balance of retained earnings of 2020 from changes in accounting policies due to the adoption of </t>
  </si>
  <si>
    <t>these standards are presented as follows:</t>
  </si>
  <si>
    <t xml:space="preserve">The  Coronavirus  disease  2019  pandemic  is  continuing  to  evolve,  resulting  in  an  economic  slowdown  and </t>
  </si>
  <si>
    <t xml:space="preserve">             enunciated under  the  Accounting Professions  Act B.E. 2547  and  in accordance with the regulations of the Securities </t>
  </si>
  <si>
    <t xml:space="preserve">             adversely  impacting  most businesses  and  industries.  This situation may bring uncertainties and have  an  impact  on  the </t>
  </si>
  <si>
    <t xml:space="preserve">             environment  in  which  the group operates.  However  The Group’s  management  has  continuously  monitored ongoing </t>
  </si>
  <si>
    <t xml:space="preserve">             developments  and  assessed the financial impact  in  respect  of  the  valuation of assets,  provisions and contingent liabilities, </t>
  </si>
  <si>
    <t xml:space="preserve">The Group’s management assessed  and  considered  that  the cost of such investments has represented the  fair  value </t>
  </si>
  <si>
    <t xml:space="preserve">             of  the  investments.  Therefore,  the fair value measurement  of  the investments in equity instruments of non-listed companies </t>
  </si>
  <si>
    <t xml:space="preserve">             assets, and it is no longer necessary for a credit-impaired event to have occurred. The Group applies the simplified approach to </t>
  </si>
  <si>
    <t xml:space="preserve">             recognition, measurement, presentation and disclosure of leases, and requires a lessee to recognise assets and liabilities for all </t>
  </si>
  <si>
    <t xml:space="preserve">             leases with a term of more than 12 months, unless the underlying asset is low value.</t>
  </si>
  <si>
    <t xml:space="preserve">             as either operating or finance leases.</t>
  </si>
  <si>
    <t xml:space="preserve">-  Classification  and  measurement  of  investments  in  equity instruments of non-listed companies - The Group  is  to </t>
  </si>
  <si>
    <t xml:space="preserve">             measure investments  in  equity  instruments of non-listed companies  at  fair  value  and  elect to classify  the  investments  as </t>
  </si>
  <si>
    <t xml:space="preserve">- Recognition of credit losses that the Group  is  to  recognise  an  allowance for expected  credit losses  on  its  financial </t>
  </si>
  <si>
    <t xml:space="preserve">TFRS 16 supersedes  TAS 17  Leases  together  with  related  Interpretations.  The standard sets out the principles for the </t>
  </si>
  <si>
    <t xml:space="preserve">Accounting by lessors under  TFRS 16  is substantially unchanged from  TAS 17.  Lessors will continue to classify leases </t>
  </si>
  <si>
    <t>3.  PREPARATION OF CONSOLIDATED FINANCIAL STATEMENTS BASIS (CONTINUED)</t>
  </si>
  <si>
    <t xml:space="preserve">     instruments and leases.</t>
  </si>
  <si>
    <t xml:space="preserve">             The interim financial statements are prepared by using the same accounting policies and methods of computation as were used </t>
  </si>
  <si>
    <t xml:space="preserve">     for the financial statements for the year ended December 31, 2019 except the changes in accounting policies related to financial </t>
  </si>
  <si>
    <t xml:space="preserve">             financial statements prepared for reporting periods ending between January 1, 2020 and December 31, 2020. </t>
  </si>
  <si>
    <t xml:space="preserve">- To measure the fair value of investments in unquoted equity instruments using the fair value as at January 1, 2020. </t>
  </si>
  <si>
    <t xml:space="preserve">During the period, the Group has adopted the revised  (revised 2019)  and  new financial reporting standards  </t>
  </si>
  <si>
    <t xml:space="preserve">             were  aimed  at  alignment  with the corresponding  International Financial Reporting Standards with most  of the changes</t>
  </si>
  <si>
    <t xml:space="preserve">             directed  towards clarifying accounting treatment and providing accounting  guidance  for  users of  the standards. </t>
  </si>
  <si>
    <t xml:space="preserve">             The adoption of these financial reporting standards does not have any significant impact on the Group's financial </t>
  </si>
  <si>
    <t xml:space="preserve">     Financial Reporting Standards :</t>
  </si>
  <si>
    <t xml:space="preserve">     Accounting Standard :</t>
  </si>
  <si>
    <t xml:space="preserve">      Financial Reporting Standards Interpretations :</t>
  </si>
  <si>
    <t xml:space="preserve">On April 22, 2020, the Accounting Treatment Guidance was announced in the Royal Gazette and it is effective for the </t>
  </si>
  <si>
    <t xml:space="preserve">            Financial assets that are equity instruments are measured at fair value through profit or loss or through other comprehensive income.</t>
  </si>
  <si>
    <t xml:space="preserve">            Financial liabilities are classified and measured at amortized cost.</t>
  </si>
  <si>
    <t xml:space="preserve">5.  CUMULATIVE EFFECTS OF CHANGE IN ACCOUNTING POLICIES DUE TO THE ADOPTION OF NEW FINANCIAL </t>
  </si>
  <si>
    <t>REPORTING STANDARDS</t>
  </si>
  <si>
    <t xml:space="preserve">     financial reporting standards related to financial instruments and TFRS 16. The cumulative effect of initially applying these standards is </t>
  </si>
  <si>
    <t>REPORTING STANDARDS (CONTINUED)</t>
  </si>
  <si>
    <t>Current liability</t>
  </si>
  <si>
    <t>Non-current liability</t>
  </si>
  <si>
    <t xml:space="preserve">The classification,  measurement basis, and carrying values of  financial assets in accordance with TFRS 9 as  at January 1,  </t>
  </si>
  <si>
    <t>Increase in lease liabilities due to TFRS 16 initial adoption</t>
  </si>
  <si>
    <t>The adjustments of right-of-use assets due to TFRS 16 initial adoption as at January 1, 2020 are summarized below:</t>
  </si>
  <si>
    <t>As at January 1, 2020</t>
  </si>
  <si>
    <t>Adjustments due to the initial adoption of TFRS16</t>
  </si>
  <si>
    <t>As at January 1, 2020 - as restated</t>
  </si>
  <si>
    <t>Less: Payment during the period</t>
  </si>
  <si>
    <t>Less: Current portion</t>
  </si>
  <si>
    <t xml:space="preserve">Lease liabilities - net of current portion </t>
  </si>
  <si>
    <t>Increase during the period</t>
  </si>
  <si>
    <t xml:space="preserve">   2.2  New financial reporting standards that became effective in the current period (Continued)</t>
  </si>
  <si>
    <t>The cumulative effect of the change is described in Note 5 to the interim consolidated financial statements.</t>
  </si>
  <si>
    <t>Operating lease commitments as at December 31, 2019</t>
  </si>
  <si>
    <t>Less: Short-term leases and leases of low-value assets</t>
  </si>
  <si>
    <t>Less: Deferred interest expenses</t>
  </si>
  <si>
    <t>financial statements</t>
  </si>
  <si>
    <t>Fair value through</t>
  </si>
  <si>
    <t xml:space="preserve"> other comprehensive</t>
  </si>
  <si>
    <t>Cost of services</t>
  </si>
  <si>
    <t>Bigbrain Co., Ltd.</t>
  </si>
  <si>
    <t>Depreciation (Note 17,18)</t>
  </si>
  <si>
    <t>Amortization (Note 19)</t>
  </si>
  <si>
    <t>- 36 -</t>
  </si>
  <si>
    <t xml:space="preserve">             financial assets at fair value through other comprehensive income.</t>
  </si>
  <si>
    <t xml:space="preserve">             do not have any impact on the adjustment of retained earnings or other components of equity as at January 1, 2020.</t>
  </si>
  <si>
    <t xml:space="preserve">             which the cumulative effect is recognized as rights-of-use assets and lease liabilities as at January 1, 2020,  and  the comparative </t>
  </si>
  <si>
    <t xml:space="preserve">      assets held for sale as stated in note 11  and  result of discontinued  operation separately presented in statement  of comprehensive </t>
  </si>
  <si>
    <t>18. Right-of-use assets</t>
  </si>
  <si>
    <t xml:space="preserve">Basic earnings (loss) from continued </t>
  </si>
  <si>
    <t xml:space="preserve">Basic earnings (loss) from discontinued </t>
  </si>
  <si>
    <t xml:space="preserve">    operations (Baht)</t>
  </si>
  <si>
    <t>Basic earnings (loss) per share (Baht/Shares)</t>
  </si>
  <si>
    <t>Recovery to unit holders</t>
  </si>
  <si>
    <t>Other receivables - Recovery to unit holders</t>
  </si>
  <si>
    <t>recovery to unit holders</t>
  </si>
  <si>
    <t>Net cash provided by used in financing activities</t>
  </si>
  <si>
    <t xml:space="preserve">             consider impairment of trade receivables.</t>
  </si>
  <si>
    <t>FOR THE SIX MONTHS ENDED JUNE 30, 2020</t>
  </si>
  <si>
    <t>June 30, 2020</t>
  </si>
  <si>
    <t xml:space="preserve">The  transactions  included  in  statements  of  comprehensive income  for  the three-month  period  ended  June 30, 2020  and  2019  of  </t>
  </si>
  <si>
    <t xml:space="preserve">          As at June 30, 2020</t>
  </si>
  <si>
    <t>Depreciation for the three months and six months ended June 30, 2020  amount of Baht 2.62 million and Baht 5.27 million respectively. (Year 2019 amount of Baht 3.16 million and Baht 6.28 Million respectively.)</t>
  </si>
  <si>
    <t>Net book value as at June 30, 2020</t>
  </si>
  <si>
    <t xml:space="preserve">      As at June 30, 2020</t>
  </si>
  <si>
    <t>Movements in the lease liabilities for the six-month period ended June 30, 2020 were presented below.</t>
  </si>
  <si>
    <t>As at June 30, 2020</t>
  </si>
  <si>
    <t>Movement in the present value of the employee benefit obligations  for the six-month period ended June 30, 2020</t>
  </si>
  <si>
    <t>Ending balance as at June 30, 2020</t>
  </si>
  <si>
    <t>June 30, 2019</t>
  </si>
  <si>
    <t xml:space="preserve">      For the three-month period </t>
  </si>
  <si>
    <t xml:space="preserve">        ended June 30</t>
  </si>
  <si>
    <t>26. INCOME TAX (CONTINUED)</t>
  </si>
  <si>
    <t xml:space="preserve">      For the six-month period </t>
  </si>
  <si>
    <t xml:space="preserve">    ended June 30</t>
  </si>
  <si>
    <t xml:space="preserve">For the six-month period </t>
  </si>
  <si>
    <t xml:space="preserve">Increase and decrease of short-term loans for the six-month period ended June 30, 2020 as follows : </t>
  </si>
  <si>
    <t xml:space="preserve">      29.3  Revenues and expenses transaction with related persons and parties for the six-month period ended June 30, 2020 and 2019, </t>
  </si>
  <si>
    <t>The compensation paid or payable to key management for the three-month and six-month period ended June 30, 2020 and 2019,</t>
  </si>
  <si>
    <t>For the three-month period ended June 30, 2020 and 2019</t>
  </si>
  <si>
    <t>For the six-month period ended June 30, 2020 and 2019</t>
  </si>
  <si>
    <t xml:space="preserve">        Operating segment information in consolidated financial statements for the three-month period ended June 30, 2020 and 2019 are as follows:</t>
  </si>
  <si>
    <t xml:space="preserve">        Operating segment information in consolidated financial statements for the six-month period ended June 30, 2020 and 2019 are as follows:</t>
  </si>
  <si>
    <t xml:space="preserve">As at June 30, 2020, the Company had the following assets that were measured at fair value using different levels </t>
  </si>
  <si>
    <t xml:space="preserve"> on August 14 , 2020.</t>
  </si>
  <si>
    <t>- 37 -</t>
  </si>
  <si>
    <t xml:space="preserve">Consolidated financial statements and </t>
  </si>
  <si>
    <t xml:space="preserve">Separate financial statements (Baht) </t>
  </si>
  <si>
    <t>For the three-month</t>
  </si>
  <si>
    <t>For the six-month</t>
  </si>
  <si>
    <t xml:space="preserve">As at June 30, 2020,  the Group expected to have revenue  to  be  recognized  in  the future  for  incomplete performance </t>
  </si>
  <si>
    <t xml:space="preserve">obligation (or partial incomplete) of hire of production contract of series and entertainment programs made with customer Baht 78.25 </t>
  </si>
  <si>
    <t xml:space="preserve">million (Separate financial statement Baht 97.80 million).  The Group  has  expected  that  performance obligation will be completely </t>
  </si>
  <si>
    <t xml:space="preserve">The  transactions  included  in  statements  of  comprehensive income  for  the six-month  period  ended  June 30, 2020  and  2019  of  </t>
  </si>
  <si>
    <t xml:space="preserve">Cash flows provided by (used in) discontinued operation for  the six-month  period  ended  June 30, 2020  and  2019  </t>
  </si>
  <si>
    <t>Investments in savings lottery</t>
  </si>
  <si>
    <t xml:space="preserve">Movements of the right-of-use assets account during the six-month period ended June 30, 2020 </t>
  </si>
  <si>
    <t xml:space="preserve">          Transfer</t>
  </si>
  <si>
    <t xml:space="preserve">    operations owners of the parent (Baht)  </t>
  </si>
  <si>
    <t xml:space="preserve">      29.3  Revenues and expenses transaction with related persons and parties for the three-month period ended June 30, 2020 and 2019, </t>
  </si>
  <si>
    <t xml:space="preserve">           Creatist Media Co., Ltd.</t>
  </si>
  <si>
    <t xml:space="preserve">           Bigbrain Co., Ltd</t>
  </si>
  <si>
    <t xml:space="preserve">           EM Entertainment Co., Ltd.</t>
  </si>
  <si>
    <t xml:space="preserve">           Neon Works Co., Ltd</t>
  </si>
  <si>
    <t xml:space="preserve">           short-term loans</t>
  </si>
  <si>
    <t xml:space="preserve">                 Distribution costs</t>
  </si>
  <si>
    <t xml:space="preserve">      Revenue from sale and services</t>
  </si>
  <si>
    <t xml:space="preserve">     Cost of sales and services</t>
  </si>
  <si>
    <t xml:space="preserve">    Creatist Media Co., Ltd.</t>
  </si>
  <si>
    <t xml:space="preserve">    Bigbrain Co., Ltd</t>
  </si>
  <si>
    <t xml:space="preserve">    Moindy Digital Co., Ltd.</t>
  </si>
  <si>
    <t xml:space="preserve">    Directors</t>
  </si>
  <si>
    <t xml:space="preserve">    Meraya Co., Ltd.</t>
  </si>
  <si>
    <t xml:space="preserve">    Triple S Interactive Co., Ltd</t>
  </si>
  <si>
    <t xml:space="preserve">Revenue recognized relating to outstanding balance  of  the contract for the three-month and six-month period ended </t>
  </si>
  <si>
    <t>June 30, 2020 are as follows.</t>
  </si>
  <si>
    <t>- 38 -</t>
  </si>
  <si>
    <t>27. EARNINGS PER SHARE (CONTINUED)</t>
  </si>
  <si>
    <t>Less allowance for diminution in value</t>
  </si>
  <si>
    <r>
      <t xml:space="preserve">           </t>
    </r>
    <r>
      <rPr>
        <u/>
        <sz val="14"/>
        <rFont val="Angsana New"/>
        <family val="1"/>
      </rPr>
      <t>Related parties</t>
    </r>
  </si>
  <si>
    <t xml:space="preserve">2) Consultant expense </t>
  </si>
  <si>
    <t>Impairment loss determined in accordance with TFRS 9</t>
  </si>
  <si>
    <t>- 33 -</t>
  </si>
  <si>
    <t xml:space="preserve"> -35 -</t>
  </si>
  <si>
    <t>- 39 -</t>
  </si>
  <si>
    <t>- 40 -</t>
  </si>
  <si>
    <t>Branch 1 No.429 Soi Lardprao 94  (Panjamit) Srivara Road,  Phlapphla, Wangthonglang Bangkok 10310.</t>
  </si>
  <si>
    <t>Branch 2 No.527/12 Soi Lardprao 94  (Panjamit) Srivara Road,  Phlapphla, Wangthonglang Bangkok 10310.</t>
  </si>
  <si>
    <t>Branch 3 No.8 Soi Kheha Rom Klao 78 Alley, Lane 1, Rat Phatthana Road, Saphan Sung, Bangkok 10240.</t>
  </si>
  <si>
    <t xml:space="preserve">             Wangthonglang Bangkok 10310. And with 3 branches as follows :</t>
  </si>
  <si>
    <t xml:space="preserve">    operations owners of the parent  (Baht)</t>
  </si>
  <si>
    <t>Shareholding by</t>
  </si>
  <si>
    <t xml:space="preserve">     the Company and </t>
  </si>
  <si>
    <t xml:space="preserve">     common directors</t>
  </si>
  <si>
    <t xml:space="preserve">                     on October 2, 2019. And the liquidation was completed on June 15, 2020.</t>
  </si>
  <si>
    <t xml:space="preserve">             3.4.1 Meraya Co., Ltd. has registered the dissolution with the Department of Business Development, Ministry of Commerce</t>
  </si>
  <si>
    <t xml:space="preserve">             3.4.2 EM Entertainment Co., Ltd. has registered the dissolution with the Department  of  Business Development, Ministry </t>
  </si>
  <si>
    <t xml:space="preserve">                     of Commerce on December 25, 2019.  At present, it is in liquidation process.</t>
  </si>
  <si>
    <t>Accrued income - television program production (Note 8)</t>
  </si>
  <si>
    <t>Accrued income - related parties (Note 8, 29.2)</t>
  </si>
  <si>
    <t>Accrued income (Note 7)</t>
  </si>
  <si>
    <t>Net loss for the period from discontinued operation</t>
  </si>
  <si>
    <t>the Department of Business Development, Ministry of Commerce on December 25, 2019. At present, it is in liquidation process.</t>
  </si>
  <si>
    <t xml:space="preserve">         operation on October 11, 2019. Subsequent on October 25, 2019, the dissolution has been registered with the Department of Business Development, Ministry of Commerce. At present, it is in liquidation process.</t>
  </si>
  <si>
    <t xml:space="preserve">    Actuarial losses and (gains) recognized in other comprehensive income arising from:</t>
  </si>
  <si>
    <t>statements (%)</t>
  </si>
  <si>
    <r>
      <t xml:space="preserve">            </t>
    </r>
    <r>
      <rPr>
        <u/>
        <sz val="14"/>
        <rFont val="Angsana New"/>
        <family val="1"/>
      </rPr>
      <t>Name/Related persons and parties</t>
    </r>
  </si>
  <si>
    <t>Distribution costs and administrative expenses</t>
  </si>
  <si>
    <t xml:space="preserve">Share of profit of associate </t>
  </si>
  <si>
    <t>Income tax expense</t>
  </si>
  <si>
    <t>Profit (loss) for the period</t>
  </si>
  <si>
    <t xml:space="preserve">Profit (loss) attributable to </t>
  </si>
  <si>
    <t xml:space="preserve">Profit (loss) attributable to   </t>
  </si>
  <si>
    <t xml:space="preserve">Profit (loss) profit attributable to   </t>
  </si>
  <si>
    <t xml:space="preserve">        is no active market or when a quoted market price is not available.</t>
  </si>
  <si>
    <t>Less allowance for expected credit loss</t>
  </si>
  <si>
    <t>Less allowance for expected credit loss /</t>
  </si>
  <si>
    <t>Allowance for doubtful accounts</t>
  </si>
  <si>
    <t>Less Allowance for doubtful accounts /</t>
  </si>
  <si>
    <t>13. INVESTMENTS</t>
  </si>
  <si>
    <t>The movements in investments during the periods are as follows:</t>
  </si>
  <si>
    <t xml:space="preserve">Changes in fair value of </t>
  </si>
  <si>
    <t xml:space="preserve">     investments</t>
  </si>
  <si>
    <t>Investments represent investments in mutual funds as administrated by an asset management has announced to dissolve the</t>
  </si>
  <si>
    <t>fund on March 27, 2020 and to proceed the fund liquidation and the recovery to  the unit holders based on the determined period and</t>
  </si>
  <si>
    <t>the remaining will be recovered on the liquidation date.</t>
  </si>
  <si>
    <t>Depreciation for the three months and six months ended June 30, 2020 amount of Baht 2.76 million and Baht 5.57 million respectively. (Year 2019 amount of Baht 3.40 million and Baht 6.76 Million respectively.)</t>
  </si>
  <si>
    <t>As at June 30, 2020, the Company pledged part of land and building at net book value of Baht 30.04 million as collateral for bank overdraft and credit facilities obtained from a financial institution (Note 28).</t>
  </si>
  <si>
    <t xml:space="preserve">    As at January 1, 2020</t>
  </si>
  <si>
    <t xml:space="preserve">    As at June 30, 2020</t>
  </si>
  <si>
    <t xml:space="preserve">      From continued operations owners of the parent</t>
  </si>
  <si>
    <t xml:space="preserve">    From discontinued operations</t>
  </si>
  <si>
    <t xml:space="preserve">    Total basic earnings (loss) per share </t>
  </si>
  <si>
    <t>According to the minutes of the Board of Executive directors' meeting No. 5/2020 held on August 14, 2020,</t>
  </si>
  <si>
    <t>33. EVENTS AFTER THE REPORTING PERIOD</t>
  </si>
  <si>
    <t xml:space="preserve">      the meeting passed resolution to approve the Company to additinally invest in Bigbrain Co., Ltd. amount of Baht 5.57 million </t>
  </si>
  <si>
    <t xml:space="preserve">      by increasing share capital.</t>
  </si>
  <si>
    <t>34. INTERIM FINANCIAL STATEMENTS APPROVAL</t>
  </si>
  <si>
    <t xml:space="preserve"> As at June 30, 2020 and December 31, 2019, the fair value of the investments are as follows: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</si>
</sst>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43" formatCode="_-* #,##0.00_-;\-* #,##0.00_-;_-* &quot;-&quot;??_-;_-@_-"/>
    <numFmt numFmtId="164" formatCode="#,##0.00_);[Blue]\(#,##0.00\)"/>
    <numFmt numFmtId="165" formatCode="#,##0.00_);[Black]\(#,##0.00\)"/>
    <numFmt numFmtId="166" formatCode="_-* #,##0.00_-;\-* #,##0.00_-;_-* \-??_-;_-@_-"/>
    <numFmt numFmtId="167" formatCode="_ * #,##0_ ;_ * \-#,##0_ ;_ * \-??_ ;_ @_ "/>
    <numFmt numFmtId="168" formatCode="_(* #,##0.00_);_(* \(#,##0.00\);_(* \-??_);_(@_)"/>
    <numFmt numFmtId="169" formatCode="#,##0;\(#,##0\)"/>
    <numFmt numFmtId="170" formatCode="_-\฿* #,##0.00_-;&quot;-฿&quot;* #,##0.00_-;_-\฿* \-??_-;_-@_-"/>
    <numFmt numFmtId="171" formatCode="\$#,##0.00;&quot;($&quot;#,##0.00\)"/>
    <numFmt numFmtId="172" formatCode="\$#,##0;&quot;($&quot;#,##0\)"/>
    <numFmt numFmtId="173" formatCode="_ * #,##0_ ;_ * \-#,##0_ ;_ * \-_ ;_ @_ "/>
    <numFmt numFmtId="174" formatCode="_ * #,##0.00_ ;_ * \-#,##0.00_ ;_ * \-??_ ;_ @_ "/>
    <numFmt numFmtId="175" formatCode="_ \\* #,##0_ ;_ \\* \-#,##0_ ;_ \\* \-_ ;_ @_ "/>
    <numFmt numFmtId="176" formatCode="_ \\* #,##0.00_ ;_ \\* \-#,##0.00_ ;_ \\* \-??_ ;_ @_ "/>
    <numFmt numFmtId="177" formatCode="#,##0.00\ ;\(#,##0.00\)"/>
    <numFmt numFmtId="178" formatCode="[$-F800]dddd\,\ mmmm\ dd\,\ yyyy"/>
    <numFmt numFmtId="179" formatCode="[$-1070000]d/m/yy;@"/>
    <numFmt numFmtId="180" formatCode="#,##0.00_-;_(* \(#,##0.00\)"/>
    <numFmt numFmtId="181" formatCode="_(* #,##0.00_);_(* \(#,##0.00\);_(* \-_-_-"/>
    <numFmt numFmtId="182" formatCode="#,##0.0000_);\(#,##0.0000\)"/>
    <numFmt numFmtId="183" formatCode="#,##0.00;\(#,##0.00\)"/>
    <numFmt numFmtId="184" formatCode="#,##0.00_);[Red]\(#,##0.0\)"/>
    <numFmt numFmtId="185" formatCode="_(* #,##0.00_-;_(* \(#,##0.00\)"/>
    <numFmt numFmtId="186" formatCode="#,##0.00_);\(#,##0.00\)"/>
    <numFmt numFmtId="187" formatCode="#,##0.00_-;\(#,##0.00\)"/>
    <numFmt numFmtId="188" formatCode="_(* #,##0.00_-;_(* \(#,##0.00\);_(* &quot;-&quot;_-"/>
  </numFmts>
  <fonts count="62">
    <font>
      <sz val="14"/>
      <name val="Cordia New"/>
      <family val="2"/>
    </font>
    <font>
      <sz val="12"/>
      <name val="Arial"/>
      <family val="2"/>
    </font>
    <font>
      <sz val="15"/>
      <name val="Angsana New"/>
      <family val="1"/>
    </font>
    <font>
      <sz val="14"/>
      <name val="Cordia New"/>
      <family val="2"/>
    </font>
    <font>
      <sz val="15"/>
      <name val="AngsanaUPC"/>
      <family val="1"/>
    </font>
    <font>
      <sz val="14"/>
      <name val="BrowalliaUPC"/>
      <family val="2"/>
    </font>
    <font>
      <sz val="12"/>
      <name val="Helv"/>
    </font>
    <font>
      <u/>
      <sz val="15"/>
      <name val="Angsana New"/>
      <family val="1"/>
    </font>
    <font>
      <sz val="14"/>
      <name val="AngsanaUPC"/>
      <family val="1"/>
    </font>
    <font>
      <sz val="10"/>
      <name val="Times New Roman"/>
      <family val="1"/>
    </font>
    <font>
      <sz val="8"/>
      <name val="Arial"/>
      <family val="2"/>
    </font>
    <font>
      <b/>
      <sz val="12"/>
      <name val="Arial"/>
      <family val="2"/>
    </font>
    <font>
      <b/>
      <i/>
      <sz val="16"/>
      <name val="Arial"/>
      <family val="2"/>
    </font>
    <font>
      <sz val="10"/>
      <name val="Arial"/>
      <family val="2"/>
    </font>
    <font>
      <sz val="14"/>
      <name val="AngsanaUPC"/>
      <family val="1"/>
    </font>
    <font>
      <sz val="11"/>
      <color indexed="8"/>
      <name val="Calibri"/>
      <family val="2"/>
    </font>
    <font>
      <sz val="16"/>
      <name val="AngsanaUPC"/>
      <family val="1"/>
    </font>
    <font>
      <sz val="11"/>
      <color indexed="8"/>
      <name val="Tahoma"/>
      <family val="2"/>
    </font>
    <font>
      <sz val="11"/>
      <color indexed="8"/>
      <name val="Calibri"/>
      <family val="2"/>
    </font>
    <font>
      <sz val="11"/>
      <color indexed="8"/>
      <name val="Tahoma"/>
      <family val="2"/>
    </font>
    <font>
      <sz val="16"/>
      <name val="Angsana New"/>
      <family val="1"/>
    </font>
    <font>
      <sz val="10"/>
      <name val="Courier"/>
      <family val="3"/>
    </font>
    <font>
      <sz val="12"/>
      <name val="นูลมรผ"/>
    </font>
    <font>
      <sz val="13"/>
      <name val="Angsana New"/>
      <family val="1"/>
    </font>
    <font>
      <sz val="14"/>
      <name val="Angsana New"/>
      <family val="1"/>
    </font>
    <font>
      <u/>
      <sz val="14"/>
      <name val="Angsana New"/>
      <family val="1"/>
    </font>
    <font>
      <sz val="14"/>
      <name val="Cordia New"/>
      <family val="2"/>
    </font>
    <font>
      <sz val="14"/>
      <name val="Angsana New"/>
      <family val="2"/>
    </font>
    <font>
      <sz val="12"/>
      <name val="Arial"/>
      <family val="2"/>
      <charset val="222"/>
    </font>
    <font>
      <sz val="12"/>
      <name val="Helv"/>
      <charset val="222"/>
    </font>
    <font>
      <b/>
      <sz val="15"/>
      <name val="Angsana New"/>
      <family val="1"/>
    </font>
    <font>
      <sz val="15"/>
      <color indexed="8"/>
      <name val="Angsana New"/>
      <family val="1"/>
    </font>
    <font>
      <sz val="13"/>
      <color indexed="8"/>
      <name val="Angsana New"/>
      <family val="1"/>
    </font>
    <font>
      <sz val="12"/>
      <name val="Angsana New"/>
      <family val="1"/>
    </font>
    <font>
      <sz val="13.5"/>
      <name val="Angsana New"/>
      <family val="1"/>
    </font>
    <font>
      <b/>
      <sz val="13.5"/>
      <name val="Angsana New"/>
      <family val="1"/>
    </font>
    <font>
      <sz val="15"/>
      <name val="Angsana New"/>
      <family val="1"/>
      <charset val="222"/>
    </font>
    <font>
      <sz val="16"/>
      <name val="AngsanaUPC"/>
      <family val="1"/>
      <charset val="222"/>
    </font>
    <font>
      <sz val="16"/>
      <color indexed="8"/>
      <name val="AngsanaUPC"/>
      <family val="1"/>
      <charset val="222"/>
    </font>
    <font>
      <u/>
      <sz val="16"/>
      <name val="AngsanaUPC"/>
      <family val="1"/>
    </font>
    <font>
      <b/>
      <sz val="16"/>
      <color indexed="8"/>
      <name val="AngsanaUPC"/>
      <family val="1"/>
    </font>
    <font>
      <sz val="16"/>
      <color indexed="8"/>
      <name val="Angsana New"/>
      <family val="1"/>
    </font>
    <font>
      <sz val="15"/>
      <name val="AngsanaUPC"/>
      <family val="1"/>
      <charset val="222"/>
    </font>
    <font>
      <b/>
      <sz val="15"/>
      <name val="Angsana New"/>
      <family val="1"/>
      <charset val="222"/>
    </font>
    <font>
      <u/>
      <sz val="15"/>
      <name val="Angsana New"/>
      <family val="1"/>
      <charset val="222"/>
    </font>
    <font>
      <b/>
      <sz val="14"/>
      <name val="Angsana New"/>
      <family val="1"/>
      <charset val="222"/>
    </font>
    <font>
      <sz val="14"/>
      <name val="Cordia New"/>
      <family val="2"/>
      <charset val="222"/>
    </font>
    <font>
      <sz val="14"/>
      <name val="Angsana New"/>
      <family val="1"/>
      <charset val="222"/>
    </font>
    <font>
      <sz val="14.5"/>
      <name val="Angsana New"/>
      <family val="1"/>
      <charset val="222"/>
    </font>
    <font>
      <b/>
      <sz val="13.5"/>
      <name val="Angsana New"/>
      <family val="1"/>
      <charset val="222"/>
    </font>
    <font>
      <sz val="13.5"/>
      <name val="Angsana New"/>
      <family val="1"/>
      <charset val="222"/>
    </font>
    <font>
      <sz val="14.5"/>
      <name val="Angsana New"/>
      <family val="1"/>
    </font>
    <font>
      <sz val="15"/>
      <color theme="0"/>
      <name val="Angsana New"/>
      <family val="1"/>
    </font>
    <font>
      <sz val="14"/>
      <color rgb="FFFF0000"/>
      <name val="Angsana New"/>
      <family val="1"/>
    </font>
    <font>
      <sz val="15"/>
      <color theme="1"/>
      <name val="Angsana New"/>
      <family val="1"/>
    </font>
    <font>
      <sz val="14"/>
      <color theme="1"/>
      <name val="Angsana New"/>
      <family val="1"/>
    </font>
    <font>
      <sz val="16"/>
      <color theme="1"/>
      <name val="Angsana New"/>
      <family val="1"/>
    </font>
    <font>
      <b/>
      <sz val="13.5"/>
      <color rgb="FF000000"/>
      <name val="Angsana New"/>
      <family val="1"/>
    </font>
    <font>
      <sz val="13.5"/>
      <color rgb="FF000000"/>
      <name val="Angsana New"/>
      <family val="1"/>
    </font>
    <font>
      <b/>
      <sz val="15"/>
      <color theme="1"/>
      <name val="Angsana New"/>
      <family val="1"/>
    </font>
    <font>
      <sz val="15"/>
      <color theme="1"/>
      <name val="AngsanaUPC"/>
      <family val="1"/>
      <charset val="222"/>
    </font>
    <font>
      <sz val="15"/>
      <color rgb="FFFF0000"/>
      <name val="Angsana New"/>
      <family val="1"/>
    </font>
  </fonts>
  <fills count="4">
    <fill>
      <patternFill patternType="none"/>
    </fill>
    <fill>
      <patternFill patternType="gray125"/>
    </fill>
    <fill>
      <patternFill patternType="solid">
        <fgColor indexed="9"/>
        <bgColor indexed="26"/>
      </patternFill>
    </fill>
    <fill>
      <patternFill patternType="solid">
        <fgColor indexed="26"/>
        <bgColor indexed="9"/>
      </patternFill>
    </fill>
  </fills>
  <borders count="17">
    <border>
      <left/>
      <right/>
      <top/>
      <bottom/>
      <diagonal/>
    </border>
    <border>
      <left/>
      <right/>
      <top style="medium">
        <color indexed="8"/>
      </top>
      <bottom style="medium">
        <color indexed="8"/>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right/>
      <top/>
      <bottom style="thin">
        <color indexed="8"/>
      </bottom>
      <diagonal/>
    </border>
    <border>
      <left/>
      <right/>
      <top style="thin">
        <color indexed="64"/>
      </top>
      <bottom style="double">
        <color indexed="64"/>
      </bottom>
      <diagonal/>
    </border>
    <border>
      <left/>
      <right/>
      <top style="thin">
        <color indexed="64"/>
      </top>
      <bottom/>
      <diagonal/>
    </border>
    <border>
      <left/>
      <right/>
      <top style="thin">
        <color indexed="64"/>
      </top>
      <bottom style="thin">
        <color indexed="64"/>
      </bottom>
      <diagonal/>
    </border>
    <border>
      <left/>
      <right/>
      <top/>
      <bottom style="double">
        <color indexed="64"/>
      </bottom>
      <diagonal/>
    </border>
    <border>
      <left/>
      <right/>
      <top style="thin">
        <color indexed="8"/>
      </top>
      <bottom style="double">
        <color indexed="8"/>
      </bottom>
      <diagonal/>
    </border>
    <border>
      <left/>
      <right/>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bottom style="thin">
        <color indexed="8"/>
      </bottom>
      <diagonal/>
    </border>
    <border>
      <left/>
      <right/>
      <top/>
      <bottom style="thin">
        <color indexed="64"/>
      </bottom>
      <diagonal/>
    </border>
  </borders>
  <cellStyleXfs count="158">
    <xf numFmtId="0" fontId="0" fillId="0" borderId="0"/>
    <xf numFmtId="166" fontId="3" fillId="0" borderId="0" applyFill="0" applyBorder="0" applyAlignment="0" applyProtection="0"/>
    <xf numFmtId="166" fontId="3" fillId="0" borderId="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6" fontId="3" fillId="0" borderId="0" applyFill="0" applyBorder="0" applyAlignment="0" applyProtection="0"/>
    <xf numFmtId="166" fontId="3" fillId="0" borderId="0" applyFill="0" applyBorder="0" applyAlignment="0" applyProtection="0"/>
    <xf numFmtId="43" fontId="3" fillId="0" borderId="0" applyFont="0" applyFill="0" applyBorder="0" applyAlignment="0" applyProtection="0"/>
    <xf numFmtId="166" fontId="3" fillId="0" borderId="0" applyFill="0" applyBorder="0" applyAlignment="0" applyProtection="0"/>
    <xf numFmtId="166" fontId="3" fillId="0" borderId="0" applyFill="0" applyBorder="0" applyAlignment="0" applyProtection="0"/>
    <xf numFmtId="166" fontId="3" fillId="0" borderId="0" applyFill="0" applyBorder="0" applyAlignment="0" applyProtection="0"/>
    <xf numFmtId="166" fontId="3" fillId="0" borderId="0" applyFill="0" applyBorder="0" applyAlignment="0" applyProtection="0"/>
    <xf numFmtId="166" fontId="3" fillId="0" borderId="0" applyFill="0" applyBorder="0" applyAlignment="0" applyProtection="0"/>
    <xf numFmtId="168" fontId="3" fillId="0" borderId="0" applyFill="0" applyBorder="0" applyAlignment="0" applyProtection="0"/>
    <xf numFmtId="166" fontId="3" fillId="0" borderId="0" applyFill="0" applyBorder="0" applyAlignment="0" applyProtection="0"/>
    <xf numFmtId="166" fontId="3" fillId="0" borderId="0" applyFill="0" applyBorder="0" applyAlignment="0" applyProtection="0"/>
    <xf numFmtId="166" fontId="3" fillId="0" borderId="0" applyFill="0" applyBorder="0" applyAlignment="0" applyProtection="0"/>
    <xf numFmtId="169" fontId="9" fillId="0" borderId="0"/>
    <xf numFmtId="170" fontId="3" fillId="0" borderId="0" applyFill="0" applyBorder="0" applyAlignment="0" applyProtection="0"/>
    <xf numFmtId="170" fontId="3" fillId="0" borderId="0" applyFill="0" applyBorder="0" applyAlignment="0" applyProtection="0"/>
    <xf numFmtId="171" fontId="9" fillId="0" borderId="0"/>
    <xf numFmtId="179" fontId="3" fillId="0" borderId="0"/>
    <xf numFmtId="172" fontId="9" fillId="0" borderId="0"/>
    <xf numFmtId="0" fontId="10" fillId="2" borderId="0" applyNumberFormat="0" applyBorder="0" applyAlignment="0" applyProtection="0"/>
    <xf numFmtId="0" fontId="11" fillId="0" borderId="1" applyNumberFormat="0" applyAlignment="0" applyProtection="0"/>
    <xf numFmtId="0" fontId="11" fillId="0" borderId="2">
      <alignment horizontal="left" vertical="center"/>
    </xf>
    <xf numFmtId="0" fontId="10" fillId="2" borderId="0" applyNumberFormat="0" applyBorder="0" applyAlignment="0" applyProtection="0"/>
    <xf numFmtId="0" fontId="12" fillId="0" borderId="0"/>
    <xf numFmtId="0" fontId="3" fillId="0" borderId="0"/>
    <xf numFmtId="0" fontId="13" fillId="0" borderId="0"/>
    <xf numFmtId="0" fontId="26" fillId="0" borderId="0"/>
    <xf numFmtId="0" fontId="3" fillId="0" borderId="0"/>
    <xf numFmtId="0" fontId="13" fillId="0" borderId="0"/>
    <xf numFmtId="0" fontId="3" fillId="0" borderId="0"/>
    <xf numFmtId="0" fontId="3" fillId="0" borderId="0"/>
    <xf numFmtId="0" fontId="3" fillId="0" borderId="0"/>
    <xf numFmtId="0" fontId="3" fillId="0" borderId="0"/>
    <xf numFmtId="0" fontId="13" fillId="0" borderId="0"/>
    <xf numFmtId="0" fontId="3" fillId="0" borderId="0"/>
    <xf numFmtId="0" fontId="3" fillId="0" borderId="0"/>
    <xf numFmtId="0" fontId="14" fillId="0" borderId="0"/>
    <xf numFmtId="0" fontId="15" fillId="0" borderId="0"/>
    <xf numFmtId="0" fontId="16" fillId="0" borderId="0"/>
    <xf numFmtId="0" fontId="17" fillId="0" borderId="0"/>
    <xf numFmtId="0" fontId="14" fillId="0" borderId="0"/>
    <xf numFmtId="0" fontId="18" fillId="0" borderId="0"/>
    <xf numFmtId="0" fontId="3" fillId="0" borderId="0"/>
    <xf numFmtId="0" fontId="17" fillId="0" borderId="0"/>
    <xf numFmtId="0" fontId="13" fillId="0" borderId="0"/>
    <xf numFmtId="0" fontId="19" fillId="0" borderId="0"/>
    <xf numFmtId="0" fontId="13" fillId="0" borderId="0"/>
    <xf numFmtId="0" fontId="13" fillId="0" borderId="0"/>
    <xf numFmtId="179" fontId="3" fillId="0" borderId="0"/>
    <xf numFmtId="0" fontId="3" fillId="0" borderId="0"/>
    <xf numFmtId="0" fontId="5" fillId="0" borderId="0"/>
    <xf numFmtId="0" fontId="3" fillId="0" borderId="0"/>
    <xf numFmtId="10"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66" fontId="3" fillId="0" borderId="0" applyFill="0" applyBorder="0" applyAlignment="0" applyProtection="0"/>
    <xf numFmtId="166"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9" fontId="3" fillId="0" borderId="0" applyFill="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8" fillId="0" borderId="0"/>
    <xf numFmtId="0" fontId="13" fillId="0" borderId="0"/>
    <xf numFmtId="0" fontId="3" fillId="0" borderId="0"/>
    <xf numFmtId="0" fontId="8"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0" fillId="0" borderId="0"/>
    <xf numFmtId="39" fontId="1" fillId="0" borderId="0"/>
    <xf numFmtId="39" fontId="1" fillId="0" borderId="0"/>
    <xf numFmtId="39" fontId="28" fillId="0" borderId="0"/>
    <xf numFmtId="39" fontId="21" fillId="0" borderId="0"/>
    <xf numFmtId="39" fontId="6" fillId="0" borderId="0"/>
    <xf numFmtId="39" fontId="29" fillId="0" borderId="0"/>
    <xf numFmtId="39" fontId="21" fillId="0" borderId="0"/>
    <xf numFmtId="0" fontId="3" fillId="0" borderId="0"/>
    <xf numFmtId="173" fontId="3" fillId="0" borderId="0" applyFill="0" applyBorder="0" applyAlignment="0" applyProtection="0"/>
    <xf numFmtId="174" fontId="3" fillId="0" borderId="0" applyFill="0" applyBorder="0" applyAlignment="0" applyProtection="0"/>
    <xf numFmtId="175" fontId="3" fillId="0" borderId="0" applyFill="0" applyBorder="0" applyAlignment="0" applyProtection="0"/>
    <xf numFmtId="176" fontId="3" fillId="0" borderId="0" applyFill="0" applyBorder="0" applyAlignment="0" applyProtection="0"/>
    <xf numFmtId="0" fontId="22" fillId="0" borderId="0"/>
    <xf numFmtId="0" fontId="3" fillId="3" borderId="3" applyNumberFormat="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8" fillId="0" borderId="0"/>
    <xf numFmtId="0" fontId="8" fillId="0" borderId="0"/>
    <xf numFmtId="0" fontId="17" fillId="0" borderId="0"/>
    <xf numFmtId="0" fontId="8" fillId="0" borderId="0"/>
    <xf numFmtId="0" fontId="8" fillId="0" borderId="0"/>
    <xf numFmtId="0" fontId="17" fillId="0" borderId="0"/>
    <xf numFmtId="0" fontId="17" fillId="0" borderId="0"/>
    <xf numFmtId="0" fontId="17" fillId="0" borderId="0"/>
    <xf numFmtId="168" fontId="3" fillId="0" borderId="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cellStyleXfs>
  <cellXfs count="719">
    <xf numFmtId="0" fontId="0" fillId="0" borderId="0" xfId="0"/>
    <xf numFmtId="165" fontId="2" fillId="0" borderId="0" xfId="98" applyNumberFormat="1" applyFont="1" applyFill="1"/>
    <xf numFmtId="40" fontId="2" fillId="0" borderId="0" xfId="29" applyNumberFormat="1" applyFont="1" applyFill="1"/>
    <xf numFmtId="165" fontId="2" fillId="0" borderId="0" xfId="29" applyNumberFormat="1" applyFont="1" applyFill="1"/>
    <xf numFmtId="39" fontId="2" fillId="0" borderId="0" xfId="102" applyNumberFormat="1" applyFont="1" applyFill="1" applyBorder="1"/>
    <xf numFmtId="39" fontId="2" fillId="0" borderId="0" xfId="102" applyNumberFormat="1" applyFont="1" applyFill="1" applyBorder="1" applyAlignment="1">
      <alignment horizontal="center"/>
    </xf>
    <xf numFmtId="39" fontId="2" fillId="0" borderId="0" xfId="29" applyNumberFormat="1" applyFont="1" applyFill="1"/>
    <xf numFmtId="39" fontId="2" fillId="0" borderId="0" xfId="102" quotePrefix="1" applyNumberFormat="1" applyFont="1" applyFill="1" applyBorder="1" applyAlignment="1">
      <alignment horizontal="center"/>
    </xf>
    <xf numFmtId="39" fontId="2" fillId="0" borderId="0" xfId="102" applyNumberFormat="1" applyFont="1" applyFill="1"/>
    <xf numFmtId="39" fontId="2" fillId="0" borderId="0" xfId="102" applyNumberFormat="1" applyFont="1" applyFill="1" applyAlignment="1" applyProtection="1">
      <alignment horizontal="left"/>
    </xf>
    <xf numFmtId="39" fontId="2" fillId="0" borderId="4" xfId="102" applyNumberFormat="1" applyFont="1" applyFill="1" applyBorder="1" applyAlignment="1">
      <alignment horizontal="center"/>
    </xf>
    <xf numFmtId="39" fontId="2" fillId="0" borderId="0" xfId="102" applyNumberFormat="1" applyFont="1" applyFill="1" applyAlignment="1">
      <alignment horizontal="center"/>
    </xf>
    <xf numFmtId="39" fontId="2" fillId="0" borderId="0" xfId="102" quotePrefix="1" applyNumberFormat="1" applyFont="1" applyFill="1" applyAlignment="1">
      <alignment horizontal="center"/>
    </xf>
    <xf numFmtId="39" fontId="2" fillId="0" borderId="0" xfId="0" applyNumberFormat="1" applyFont="1" applyFill="1"/>
    <xf numFmtId="39" fontId="4" fillId="0" borderId="0" xfId="35" applyNumberFormat="1" applyFont="1" applyFill="1" applyBorder="1"/>
    <xf numFmtId="39" fontId="2" fillId="0" borderId="0" xfId="99" applyNumberFormat="1" applyFont="1" applyFill="1" applyAlignment="1" applyProtection="1">
      <alignment horizontal="left"/>
    </xf>
    <xf numFmtId="39" fontId="2" fillId="0" borderId="0" xfId="99" applyNumberFormat="1" applyFont="1" applyFill="1"/>
    <xf numFmtId="39" fontId="2" fillId="0" borderId="5" xfId="99" applyNumberFormat="1" applyFont="1" applyFill="1" applyBorder="1" applyAlignment="1">
      <alignment horizontal="center"/>
    </xf>
    <xf numFmtId="39" fontId="2" fillId="0" borderId="0" xfId="99" applyNumberFormat="1" applyFont="1" applyFill="1" applyAlignment="1">
      <alignment horizontal="center"/>
    </xf>
    <xf numFmtId="40" fontId="2" fillId="0" borderId="0" xfId="29" applyNumberFormat="1" applyFont="1" applyFill="1" applyAlignment="1">
      <alignment horizontal="left" indent="2"/>
    </xf>
    <xf numFmtId="39" fontId="2" fillId="0" borderId="0" xfId="99" applyNumberFormat="1" applyFont="1" applyFill="1" applyBorder="1"/>
    <xf numFmtId="165" fontId="2" fillId="0" borderId="0" xfId="101" applyNumberFormat="1" applyFont="1" applyFill="1" applyAlignment="1" applyProtection="1">
      <alignment horizontal="left"/>
    </xf>
    <xf numFmtId="165" fontId="2" fillId="0" borderId="0" xfId="101" applyNumberFormat="1" applyFont="1" applyFill="1"/>
    <xf numFmtId="164" fontId="2" fillId="0" borderId="0" xfId="101" applyNumberFormat="1" applyFont="1" applyFill="1"/>
    <xf numFmtId="164" fontId="2" fillId="0" borderId="0" xfId="101" applyNumberFormat="1" applyFont="1" applyFill="1" applyAlignment="1" applyProtection="1">
      <alignment horizontal="left" indent="3"/>
    </xf>
    <xf numFmtId="39" fontId="2" fillId="0" borderId="4" xfId="101" applyFont="1" applyFill="1" applyBorder="1" applyAlignment="1">
      <alignment horizontal="center"/>
    </xf>
    <xf numFmtId="40" fontId="2" fillId="0" borderId="0" xfId="35" applyNumberFormat="1" applyFont="1" applyFill="1" applyAlignment="1">
      <alignment horizontal="left" indent="2"/>
    </xf>
    <xf numFmtId="39" fontId="2" fillId="0" borderId="0" xfId="35" applyNumberFormat="1" applyFont="1" applyFill="1" applyAlignment="1">
      <alignment horizontal="center"/>
    </xf>
    <xf numFmtId="39" fontId="2" fillId="0" borderId="0" xfId="35" applyNumberFormat="1" applyFont="1" applyFill="1"/>
    <xf numFmtId="165" fontId="2" fillId="0" borderId="0" xfId="99" applyNumberFormat="1" applyFont="1" applyFill="1"/>
    <xf numFmtId="40" fontId="23" fillId="0" borderId="0" xfId="35" applyNumberFormat="1" applyFont="1" applyFill="1" applyAlignment="1">
      <alignment horizontal="left" indent="2"/>
    </xf>
    <xf numFmtId="39" fontId="2" fillId="0" borderId="0" xfId="102" applyNumberFormat="1" applyFont="1" applyFill="1" applyBorder="1" applyAlignment="1"/>
    <xf numFmtId="39" fontId="2" fillId="0" borderId="0" xfId="31" applyNumberFormat="1" applyFont="1" applyFill="1"/>
    <xf numFmtId="165" fontId="2" fillId="0" borderId="0" xfId="31" applyNumberFormat="1" applyFont="1" applyFill="1"/>
    <xf numFmtId="39" fontId="2" fillId="0" borderId="4" xfId="29" applyNumberFormat="1" applyFont="1" applyFill="1" applyBorder="1"/>
    <xf numFmtId="39" fontId="2" fillId="0" borderId="0" xfId="29" quotePrefix="1" applyNumberFormat="1" applyFont="1" applyFill="1"/>
    <xf numFmtId="0" fontId="2" fillId="0" borderId="0" xfId="0" applyFont="1" applyFill="1" applyAlignment="1">
      <alignment horizontal="left" indent="1"/>
    </xf>
    <xf numFmtId="39" fontId="2" fillId="0" borderId="0" xfId="29" applyNumberFormat="1" applyFont="1" applyFill="1" applyBorder="1"/>
    <xf numFmtId="39" fontId="2" fillId="0" borderId="0" xfId="99" applyNumberFormat="1" applyFont="1" applyFill="1" applyBorder="1" applyAlignment="1">
      <alignment horizontal="center"/>
    </xf>
    <xf numFmtId="0" fontId="2" fillId="0" borderId="0" xfId="0" applyFont="1" applyFill="1"/>
    <xf numFmtId="164" fontId="2" fillId="0" borderId="0" xfId="0" applyNumberFormat="1" applyFont="1" applyFill="1"/>
    <xf numFmtId="164" fontId="2" fillId="0" borderId="0" xfId="0" applyNumberFormat="1" applyFont="1" applyFill="1" applyBorder="1"/>
    <xf numFmtId="39" fontId="2" fillId="0" borderId="0" xfId="35" applyNumberFormat="1" applyFont="1" applyFill="1" applyAlignment="1">
      <alignment horizontal="left" indent="1"/>
    </xf>
    <xf numFmtId="39" fontId="2" fillId="0" borderId="0" xfId="99" quotePrefix="1" applyNumberFormat="1" applyFont="1" applyFill="1" applyBorder="1" applyAlignment="1">
      <alignment horizontal="center"/>
    </xf>
    <xf numFmtId="39" fontId="2" fillId="0" borderId="0" xfId="102" quotePrefix="1" applyNumberFormat="1" applyFont="1" applyFill="1" applyBorder="1" applyAlignment="1">
      <alignment horizontal="right"/>
    </xf>
    <xf numFmtId="39" fontId="2" fillId="0" borderId="0" xfId="102" applyNumberFormat="1" applyFont="1" applyFill="1" applyAlignment="1">
      <alignment horizontal="right"/>
    </xf>
    <xf numFmtId="39" fontId="2" fillId="0" borderId="0" xfId="99" applyNumberFormat="1" applyFont="1" applyFill="1" applyAlignment="1" applyProtection="1">
      <alignment horizontal="center"/>
    </xf>
    <xf numFmtId="39" fontId="7" fillId="0" borderId="0" xfId="35" applyNumberFormat="1" applyFont="1" applyFill="1"/>
    <xf numFmtId="37" fontId="2" fillId="0" borderId="0" xfId="35" applyNumberFormat="1" applyFont="1" applyFill="1" applyAlignment="1">
      <alignment horizontal="center"/>
    </xf>
    <xf numFmtId="39" fontId="2" fillId="0" borderId="0" xfId="35" applyNumberFormat="1" applyFont="1" applyFill="1" applyBorder="1"/>
    <xf numFmtId="39" fontId="2" fillId="0" borderId="4" xfId="35" applyNumberFormat="1" applyFont="1" applyFill="1" applyBorder="1"/>
    <xf numFmtId="39" fontId="2" fillId="0" borderId="5" xfId="35" applyNumberFormat="1" applyFont="1" applyFill="1" applyBorder="1"/>
    <xf numFmtId="39" fontId="2" fillId="0" borderId="5" xfId="35" applyNumberFormat="1" applyFont="1" applyFill="1" applyBorder="1" applyAlignment="1">
      <alignment horizontal="center"/>
    </xf>
    <xf numFmtId="177" fontId="2" fillId="0" borderId="0" xfId="35" applyNumberFormat="1" applyFont="1" applyFill="1" applyAlignment="1">
      <alignment horizontal="right"/>
    </xf>
    <xf numFmtId="177" fontId="2" fillId="0" borderId="0" xfId="99" applyNumberFormat="1" applyFont="1" applyFill="1" applyAlignment="1">
      <alignment horizontal="right"/>
    </xf>
    <xf numFmtId="0" fontId="2" fillId="0" borderId="0" xfId="35" applyFont="1" applyFill="1"/>
    <xf numFmtId="39" fontId="2" fillId="0" borderId="0" xfId="0" applyNumberFormat="1" applyFont="1" applyFill="1" applyBorder="1"/>
    <xf numFmtId="39" fontId="2" fillId="0" borderId="0" xfId="98" applyNumberFormat="1" applyFont="1" applyFill="1"/>
    <xf numFmtId="0" fontId="3" fillId="0" borderId="0" xfId="0" applyFont="1" applyFill="1"/>
    <xf numFmtId="39" fontId="24" fillId="0" borderId="0" xfId="35" applyNumberFormat="1" applyFont="1" applyFill="1"/>
    <xf numFmtId="39" fontId="24" fillId="0" borderId="0" xfId="35" applyNumberFormat="1" applyFont="1" applyFill="1" applyAlignment="1">
      <alignment horizontal="left"/>
    </xf>
    <xf numFmtId="165" fontId="2" fillId="0" borderId="0" xfId="29" applyNumberFormat="1" applyFont="1" applyFill="1" applyBorder="1" applyAlignment="1">
      <alignment horizontal="right"/>
    </xf>
    <xf numFmtId="165" fontId="2" fillId="0" borderId="0" xfId="29" applyNumberFormat="1" applyFont="1" applyFill="1" applyBorder="1"/>
    <xf numFmtId="165" fontId="2" fillId="0" borderId="0" xfId="29" applyNumberFormat="1" applyFont="1" applyFill="1" applyAlignment="1">
      <alignment horizontal="right"/>
    </xf>
    <xf numFmtId="164" fontId="2" fillId="0" borderId="0" xfId="29" applyNumberFormat="1" applyFont="1" applyFill="1"/>
    <xf numFmtId="165" fontId="2" fillId="0" borderId="0" xfId="29" applyNumberFormat="1" applyFont="1" applyFill="1" applyAlignment="1">
      <alignment horizontal="left"/>
    </xf>
    <xf numFmtId="165" fontId="2" fillId="0" borderId="0" xfId="99" applyNumberFormat="1" applyFont="1" applyFill="1" applyBorder="1" applyAlignment="1">
      <alignment horizontal="center"/>
    </xf>
    <xf numFmtId="165" fontId="2" fillId="0" borderId="0" xfId="98" applyNumberFormat="1" applyFont="1" applyFill="1" applyAlignment="1" applyProtection="1">
      <alignment horizontal="left"/>
    </xf>
    <xf numFmtId="165" fontId="2" fillId="0" borderId="0" xfId="98" applyNumberFormat="1" applyFont="1" applyFill="1" applyAlignment="1" applyProtection="1"/>
    <xf numFmtId="165" fontId="2" fillId="0" borderId="0" xfId="29" applyNumberFormat="1" applyFont="1" applyFill="1" applyBorder="1" applyAlignment="1">
      <alignment horizontal="center"/>
    </xf>
    <xf numFmtId="39" fontId="27" fillId="0" borderId="0" xfId="35" applyNumberFormat="1" applyFont="1" applyFill="1"/>
    <xf numFmtId="39" fontId="2" fillId="0" borderId="4" xfId="99" applyNumberFormat="1" applyFont="1" applyFill="1" applyBorder="1" applyAlignment="1">
      <alignment horizontal="center"/>
    </xf>
    <xf numFmtId="165" fontId="2" fillId="0" borderId="0" xfId="99" applyNumberFormat="1" applyFont="1" applyFill="1" applyAlignment="1" applyProtection="1">
      <alignment horizontal="left"/>
    </xf>
    <xf numFmtId="165" fontId="2" fillId="0" borderId="0" xfId="99" applyNumberFormat="1" applyFont="1" applyFill="1" applyBorder="1" applyAlignment="1">
      <alignment horizontal="right"/>
    </xf>
    <xf numFmtId="165" fontId="2" fillId="0" borderId="0" xfId="98" applyNumberFormat="1" applyFont="1" applyFill="1" applyBorder="1" applyAlignment="1">
      <alignment horizontal="center"/>
    </xf>
    <xf numFmtId="0" fontId="2" fillId="0" borderId="0" xfId="29" applyFont="1" applyFill="1"/>
    <xf numFmtId="165" fontId="2" fillId="0" borderId="0" xfId="98" applyNumberFormat="1" applyFont="1" applyFill="1" applyAlignment="1" applyProtection="1">
      <alignment horizontal="center"/>
    </xf>
    <xf numFmtId="40" fontId="2" fillId="0" borderId="0" xfId="35" applyNumberFormat="1" applyFont="1" applyFill="1"/>
    <xf numFmtId="39" fontId="2" fillId="0" borderId="0" xfId="103" applyNumberFormat="1" applyFont="1" applyFill="1"/>
    <xf numFmtId="40" fontId="2" fillId="0" borderId="0" xfId="98" applyNumberFormat="1" applyFont="1" applyFill="1" applyBorder="1" applyAlignment="1" applyProtection="1">
      <alignment horizontal="center"/>
    </xf>
    <xf numFmtId="39" fontId="2" fillId="0" borderId="0" xfId="98" applyNumberFormat="1" applyFont="1" applyFill="1" applyAlignment="1" applyProtection="1">
      <alignment horizontal="center"/>
    </xf>
    <xf numFmtId="40" fontId="2" fillId="0" borderId="0" xfId="0" applyNumberFormat="1" applyFont="1" applyFill="1"/>
    <xf numFmtId="0" fontId="2" fillId="0" borderId="0" xfId="35" applyFont="1" applyFill="1" applyAlignment="1"/>
    <xf numFmtId="0" fontId="2" fillId="0" borderId="0" xfId="55" applyNumberFormat="1" applyFont="1" applyFill="1" applyAlignment="1">
      <alignment horizontal="center"/>
    </xf>
    <xf numFmtId="0" fontId="4" fillId="0" borderId="0" xfId="0" applyFont="1" applyFill="1"/>
    <xf numFmtId="39" fontId="2" fillId="0" borderId="0" xfId="86" quotePrefix="1" applyNumberFormat="1" applyFont="1" applyFill="1" applyAlignment="1">
      <alignment horizontal="center"/>
    </xf>
    <xf numFmtId="0" fontId="2" fillId="0" borderId="0" xfId="29" applyNumberFormat="1" applyFont="1" applyFill="1"/>
    <xf numFmtId="39" fontId="2" fillId="0" borderId="5" xfId="102" applyNumberFormat="1" applyFont="1" applyFill="1" applyBorder="1" applyAlignment="1">
      <alignment horizontal="center"/>
    </xf>
    <xf numFmtId="39" fontId="2" fillId="0" borderId="5" xfId="102" applyNumberFormat="1" applyFont="1" applyFill="1" applyBorder="1"/>
    <xf numFmtId="39" fontId="7" fillId="0" borderId="0" xfId="102" applyNumberFormat="1" applyFont="1" applyFill="1" applyAlignment="1">
      <alignment horizontal="center"/>
    </xf>
    <xf numFmtId="39" fontId="2" fillId="0" borderId="0" xfId="102" applyNumberFormat="1" applyFont="1" applyFill="1" applyAlignment="1">
      <alignment horizontal="left"/>
    </xf>
    <xf numFmtId="39" fontId="2" fillId="0" borderId="0" xfId="98" quotePrefix="1" applyNumberFormat="1" applyFont="1" applyFill="1" applyBorder="1" applyAlignment="1">
      <alignment horizontal="center"/>
    </xf>
    <xf numFmtId="39" fontId="2" fillId="0" borderId="0" xfId="98" applyNumberFormat="1" applyFont="1" applyFill="1" applyBorder="1" applyAlignment="1">
      <alignment horizontal="center"/>
    </xf>
    <xf numFmtId="39" fontId="2" fillId="0" borderId="4" xfId="98" quotePrefix="1" applyNumberFormat="1" applyFont="1" applyFill="1" applyBorder="1" applyAlignment="1">
      <alignment horizontal="center"/>
    </xf>
    <xf numFmtId="166" fontId="2" fillId="0" borderId="0" xfId="1" applyFont="1" applyFill="1" applyBorder="1"/>
    <xf numFmtId="166" fontId="2" fillId="0" borderId="0" xfId="1" applyFont="1" applyFill="1"/>
    <xf numFmtId="39" fontId="2" fillId="0" borderId="0" xfId="2" applyNumberFormat="1" applyFont="1" applyFill="1" applyBorder="1" applyAlignment="1" applyProtection="1"/>
    <xf numFmtId="40" fontId="2" fillId="0" borderId="0" xfId="29" applyNumberFormat="1" applyFont="1" applyFill="1" applyAlignment="1"/>
    <xf numFmtId="164" fontId="2" fillId="0" borderId="0" xfId="104" applyNumberFormat="1" applyFont="1" applyFill="1" applyBorder="1" applyAlignment="1" applyProtection="1"/>
    <xf numFmtId="39" fontId="2" fillId="0" borderId="0" xfId="32" applyNumberFormat="1" applyFont="1" applyFill="1"/>
    <xf numFmtId="39" fontId="2" fillId="0" borderId="0" xfId="103" applyNumberFormat="1" applyFont="1" applyFill="1" applyAlignment="1" applyProtection="1">
      <alignment horizontal="left"/>
    </xf>
    <xf numFmtId="39" fontId="2" fillId="0" borderId="0" xfId="103" applyNumberFormat="1" applyFont="1" applyFill="1" applyBorder="1"/>
    <xf numFmtId="165" fontId="2" fillId="0" borderId="0" xfId="100" applyNumberFormat="1" applyFont="1" applyFill="1"/>
    <xf numFmtId="39" fontId="2" fillId="0" borderId="0" xfId="100" applyNumberFormat="1" applyFont="1" applyFill="1" applyBorder="1" applyAlignment="1">
      <alignment horizontal="center"/>
    </xf>
    <xf numFmtId="177" fontId="2" fillId="0" borderId="0" xfId="103" applyNumberFormat="1" applyFont="1" applyFill="1" applyBorder="1"/>
    <xf numFmtId="39" fontId="2" fillId="0" borderId="0" xfId="100" applyNumberFormat="1" applyFont="1" applyFill="1" applyAlignment="1">
      <alignment horizontal="center"/>
    </xf>
    <xf numFmtId="177" fontId="2" fillId="0" borderId="0" xfId="103" applyNumberFormat="1" applyFont="1" applyFill="1"/>
    <xf numFmtId="165" fontId="31" fillId="0" borderId="0" xfId="29" applyNumberFormat="1" applyFont="1" applyFill="1"/>
    <xf numFmtId="165" fontId="31" fillId="0" borderId="0" xfId="100" applyNumberFormat="1" applyFont="1" applyFill="1" applyAlignment="1" applyProtection="1">
      <alignment horizontal="left"/>
    </xf>
    <xf numFmtId="165" fontId="31" fillId="0" borderId="0" xfId="100" applyNumberFormat="1" applyFont="1" applyFill="1" applyBorder="1" applyAlignment="1">
      <alignment horizontal="center"/>
    </xf>
    <xf numFmtId="165" fontId="31" fillId="0" borderId="0" xfId="100" applyNumberFormat="1" applyFont="1" applyFill="1"/>
    <xf numFmtId="165" fontId="31" fillId="0" borderId="0" xfId="100" applyNumberFormat="1" applyFont="1" applyFill="1" applyAlignment="1">
      <alignment horizontal="center"/>
    </xf>
    <xf numFmtId="0" fontId="32" fillId="0" borderId="0" xfId="29" applyFont="1" applyFill="1" applyAlignment="1">
      <alignment horizontal="left" indent="1"/>
    </xf>
    <xf numFmtId="0" fontId="32" fillId="0" borderId="0" xfId="29" applyFont="1" applyFill="1"/>
    <xf numFmtId="0" fontId="32" fillId="0" borderId="0" xfId="29" applyFont="1" applyFill="1" applyBorder="1" applyAlignment="1">
      <alignment horizontal="center"/>
    </xf>
    <xf numFmtId="165" fontId="32" fillId="0" borderId="0" xfId="29" applyNumberFormat="1" applyFont="1" applyFill="1"/>
    <xf numFmtId="0" fontId="31" fillId="0" borderId="0" xfId="29" applyFont="1" applyFill="1" applyAlignment="1">
      <alignment horizontal="left"/>
    </xf>
    <xf numFmtId="0" fontId="31" fillId="0" borderId="0" xfId="29" applyFont="1" applyFill="1"/>
    <xf numFmtId="165" fontId="31" fillId="0" borderId="0" xfId="29" applyNumberFormat="1" applyFont="1" applyFill="1" applyBorder="1"/>
    <xf numFmtId="165" fontId="52" fillId="0" borderId="0" xfId="29" applyNumberFormat="1" applyFont="1" applyFill="1" applyBorder="1"/>
    <xf numFmtId="39" fontId="33" fillId="0" borderId="0" xfId="0" applyNumberFormat="1" applyFont="1" applyFill="1" applyBorder="1"/>
    <xf numFmtId="166" fontId="2" fillId="0" borderId="6" xfId="1" applyFont="1" applyFill="1" applyBorder="1" applyAlignment="1"/>
    <xf numFmtId="39" fontId="2" fillId="0" borderId="0" xfId="1" quotePrefix="1" applyNumberFormat="1" applyFont="1" applyFill="1" applyBorder="1" applyAlignment="1">
      <alignment horizontal="right"/>
    </xf>
    <xf numFmtId="39" fontId="2" fillId="0" borderId="0" xfId="1" applyNumberFormat="1" applyFont="1" applyFill="1"/>
    <xf numFmtId="39" fontId="2" fillId="0" borderId="0" xfId="1" applyNumberFormat="1" applyFont="1" applyFill="1" applyAlignment="1">
      <alignment horizontal="right"/>
    </xf>
    <xf numFmtId="0" fontId="2" fillId="0" borderId="0" xfId="0" applyFont="1" applyFill="1" applyBorder="1" applyAlignment="1">
      <alignment horizontal="center"/>
    </xf>
    <xf numFmtId="177" fontId="52" fillId="0" borderId="0" xfId="103" applyNumberFormat="1" applyFont="1" applyFill="1"/>
    <xf numFmtId="177" fontId="52" fillId="0" borderId="0" xfId="103" applyNumberFormat="1" applyFont="1" applyFill="1" applyBorder="1"/>
    <xf numFmtId="165" fontId="2" fillId="0" borderId="7" xfId="29" quotePrefix="1" applyNumberFormat="1" applyFont="1" applyFill="1" applyBorder="1" applyAlignment="1">
      <alignment horizontal="center"/>
    </xf>
    <xf numFmtId="165" fontId="2" fillId="0" borderId="7" xfId="29" applyNumberFormat="1" applyFont="1" applyFill="1" applyBorder="1" applyAlignment="1"/>
    <xf numFmtId="39" fontId="53" fillId="0" borderId="0" xfId="35" applyNumberFormat="1" applyFont="1" applyFill="1"/>
    <xf numFmtId="165" fontId="2" fillId="0" borderId="0" xfId="98" applyNumberFormat="1" applyFont="1" applyFill="1" applyAlignment="1">
      <alignment horizontal="centerContinuous"/>
    </xf>
    <xf numFmtId="39" fontId="2" fillId="0" borderId="7" xfId="98" quotePrefix="1" applyNumberFormat="1" applyFont="1" applyFill="1" applyBorder="1" applyAlignment="1">
      <alignment horizontal="center"/>
    </xf>
    <xf numFmtId="0" fontId="2" fillId="0" borderId="0" xfId="29" quotePrefix="1" applyNumberFormat="1" applyFont="1" applyFill="1" applyAlignment="1">
      <alignment horizontal="centerContinuous"/>
    </xf>
    <xf numFmtId="39" fontId="2" fillId="0" borderId="0" xfId="35" applyNumberFormat="1" applyFont="1" applyFill="1" applyAlignment="1">
      <alignment horizontal="centerContinuous"/>
    </xf>
    <xf numFmtId="39" fontId="2" fillId="0" borderId="0" xfId="29" applyNumberFormat="1" applyFont="1" applyFill="1" applyAlignment="1">
      <alignment horizontal="centerContinuous"/>
    </xf>
    <xf numFmtId="39" fontId="2" fillId="0" borderId="0" xfId="102" applyNumberFormat="1" applyFont="1" applyFill="1" applyAlignment="1">
      <alignment horizontal="centerContinuous"/>
    </xf>
    <xf numFmtId="165" fontId="2" fillId="0" borderId="0" xfId="29" applyNumberFormat="1" applyFont="1" applyFill="1" applyAlignment="1">
      <alignment horizontal="centerContinuous"/>
    </xf>
    <xf numFmtId="0" fontId="2" fillId="0" borderId="0" xfId="0" quotePrefix="1" applyFont="1" applyFill="1"/>
    <xf numFmtId="164" fontId="2" fillId="0" borderId="0" xfId="105" applyNumberFormat="1" applyFont="1" applyFill="1" applyAlignment="1"/>
    <xf numFmtId="0" fontId="30" fillId="0" borderId="0" xfId="0" applyFont="1" applyFill="1"/>
    <xf numFmtId="0" fontId="2" fillId="0" borderId="0" xfId="29" applyNumberFormat="1" applyFont="1" applyFill="1" applyAlignment="1">
      <alignment horizontal="left" indent="2"/>
    </xf>
    <xf numFmtId="0" fontId="2" fillId="0" borderId="0" xfId="29" applyNumberFormat="1" applyFont="1" applyFill="1" applyAlignment="1">
      <alignment horizontal="left" indent="5"/>
    </xf>
    <xf numFmtId="39" fontId="2" fillId="0" borderId="7" xfId="98" quotePrefix="1" applyNumberFormat="1" applyFont="1" applyFill="1" applyBorder="1" applyAlignment="1">
      <alignment horizontal="centerContinuous"/>
    </xf>
    <xf numFmtId="40" fontId="2" fillId="0" borderId="0" xfId="29" applyNumberFormat="1" applyFont="1" applyFill="1" applyAlignment="1">
      <alignment horizontal="left" indent="4"/>
    </xf>
    <xf numFmtId="40" fontId="2" fillId="0" borderId="0" xfId="29" applyNumberFormat="1" applyFont="1" applyFill="1" applyAlignment="1">
      <alignment horizontal="left" indent="5"/>
    </xf>
    <xf numFmtId="180" fontId="2" fillId="0" borderId="0" xfId="5" applyNumberFormat="1" applyFont="1" applyFill="1"/>
    <xf numFmtId="180" fontId="2" fillId="0" borderId="0" xfId="29" applyNumberFormat="1" applyFont="1" applyFill="1"/>
    <xf numFmtId="180" fontId="2" fillId="0" borderId="0" xfId="1" applyNumberFormat="1" applyFont="1" applyFill="1"/>
    <xf numFmtId="180" fontId="2" fillId="0" borderId="0" xfId="1" applyNumberFormat="1" applyFont="1" applyFill="1" applyBorder="1"/>
    <xf numFmtId="180" fontId="2" fillId="0" borderId="4" xfId="1" applyNumberFormat="1" applyFont="1" applyFill="1" applyBorder="1"/>
    <xf numFmtId="180" fontId="2" fillId="0" borderId="6" xfId="1" applyNumberFormat="1" applyFont="1" applyFill="1" applyBorder="1"/>
    <xf numFmtId="180" fontId="2" fillId="0" borderId="8" xfId="1" applyNumberFormat="1" applyFont="1" applyFill="1" applyBorder="1"/>
    <xf numFmtId="39" fontId="2" fillId="0" borderId="0" xfId="35" applyNumberFormat="1" applyFont="1" applyFill="1" applyAlignment="1">
      <alignment horizontal="left" indent="2"/>
    </xf>
    <xf numFmtId="39" fontId="2" fillId="0" borderId="0" xfId="35" applyNumberFormat="1" applyFont="1" applyFill="1" applyAlignment="1">
      <alignment horizontal="left" indent="6"/>
    </xf>
    <xf numFmtId="39" fontId="2" fillId="0" borderId="0" xfId="102" applyNumberFormat="1" applyFont="1" applyFill="1" applyAlignment="1">
      <alignment horizontal="left" indent="6"/>
    </xf>
    <xf numFmtId="39" fontId="2" fillId="0" borderId="0" xfId="29" applyNumberFormat="1" applyFont="1" applyFill="1" applyAlignment="1">
      <alignment horizontal="left" indent="2"/>
    </xf>
    <xf numFmtId="39" fontId="2" fillId="0" borderId="4" xfId="101" applyFont="1" applyFill="1" applyBorder="1" applyAlignment="1">
      <alignment horizontal="centerContinuous"/>
    </xf>
    <xf numFmtId="39" fontId="2" fillId="0" borderId="0" xfId="35" applyNumberFormat="1" applyFont="1" applyFill="1" applyBorder="1" applyAlignment="1">
      <alignment horizontal="center"/>
    </xf>
    <xf numFmtId="39" fontId="2" fillId="0" borderId="5" xfId="99" applyNumberFormat="1" applyFont="1" applyFill="1" applyBorder="1" applyAlignment="1" applyProtection="1">
      <alignment horizontal="centerContinuous"/>
    </xf>
    <xf numFmtId="39" fontId="2" fillId="0" borderId="0" xfId="35" applyNumberFormat="1" applyFont="1" applyFill="1" applyAlignment="1">
      <alignment horizontal="left"/>
    </xf>
    <xf numFmtId="39" fontId="2" fillId="0" borderId="0" xfId="99" quotePrefix="1" applyNumberFormat="1" applyFont="1" applyFill="1" applyBorder="1" applyAlignment="1">
      <alignment horizontal="centerContinuous"/>
    </xf>
    <xf numFmtId="39" fontId="2" fillId="0" borderId="0" xfId="99" applyNumberFormat="1" applyFont="1" applyFill="1" applyBorder="1" applyAlignment="1">
      <alignment horizontal="centerContinuous"/>
    </xf>
    <xf numFmtId="39" fontId="2" fillId="0" borderId="0" xfId="99" applyNumberFormat="1" applyFont="1" applyFill="1" applyBorder="1" applyAlignment="1" applyProtection="1">
      <alignment horizontal="left"/>
    </xf>
    <xf numFmtId="39" fontId="2" fillId="0" borderId="0" xfId="35" applyNumberFormat="1" applyFont="1" applyFill="1" applyBorder="1" applyAlignment="1">
      <alignment horizontal="left"/>
    </xf>
    <xf numFmtId="39" fontId="34" fillId="0" borderId="0" xfId="99" quotePrefix="1" applyNumberFormat="1" applyFont="1" applyFill="1" applyBorder="1" applyAlignment="1">
      <alignment horizontal="centerContinuous"/>
    </xf>
    <xf numFmtId="39" fontId="34" fillId="0" borderId="0" xfId="99" applyNumberFormat="1" applyFont="1" applyFill="1" applyBorder="1" applyAlignment="1">
      <alignment horizontal="centerContinuous"/>
    </xf>
    <xf numFmtId="39" fontId="34" fillId="0" borderId="0" xfId="99" applyNumberFormat="1" applyFont="1" applyFill="1" applyBorder="1" applyAlignment="1">
      <alignment horizontal="left"/>
    </xf>
    <xf numFmtId="39" fontId="34" fillId="0" borderId="0" xfId="103" applyNumberFormat="1" applyFont="1" applyFill="1" applyAlignment="1">
      <alignment horizontal="left"/>
    </xf>
    <xf numFmtId="39" fontId="34" fillId="0" borderId="0" xfId="103" applyNumberFormat="1" applyFont="1" applyFill="1"/>
    <xf numFmtId="39" fontId="34" fillId="0" borderId="0" xfId="0" applyNumberFormat="1" applyFont="1" applyFill="1"/>
    <xf numFmtId="39" fontId="34" fillId="0" borderId="0" xfId="103" applyNumberFormat="1" applyFont="1" applyFill="1" applyAlignment="1" applyProtection="1">
      <alignment horizontal="left"/>
    </xf>
    <xf numFmtId="39" fontId="34" fillId="0" borderId="0" xfId="103" applyNumberFormat="1" applyFont="1" applyFill="1" applyBorder="1"/>
    <xf numFmtId="0" fontId="34" fillId="0" borderId="0" xfId="0" applyFont="1" applyFill="1"/>
    <xf numFmtId="39" fontId="34" fillId="0" borderId="0" xfId="101" applyFont="1" applyFill="1"/>
    <xf numFmtId="177" fontId="34" fillId="0" borderId="0" xfId="101" applyNumberFormat="1" applyFont="1" applyFill="1" applyBorder="1"/>
    <xf numFmtId="177" fontId="34" fillId="0" borderId="0" xfId="101" applyNumberFormat="1" applyFont="1" applyFill="1"/>
    <xf numFmtId="165" fontId="34" fillId="0" borderId="0" xfId="98" applyNumberFormat="1" applyFont="1" applyFill="1" applyAlignment="1">
      <alignment horizontal="centerContinuous"/>
    </xf>
    <xf numFmtId="39" fontId="34" fillId="0" borderId="0" xfId="29" applyNumberFormat="1" applyFont="1" applyFill="1" applyAlignment="1">
      <alignment horizontal="centerContinuous"/>
    </xf>
    <xf numFmtId="39" fontId="34" fillId="0" borderId="0" xfId="102" applyNumberFormat="1" applyFont="1" applyFill="1" applyAlignment="1">
      <alignment horizontal="centerContinuous"/>
    </xf>
    <xf numFmtId="39" fontId="34" fillId="0" borderId="0" xfId="29" applyNumberFormat="1" applyFont="1" applyFill="1" applyAlignment="1">
      <alignment horizontal="left"/>
    </xf>
    <xf numFmtId="39" fontId="34" fillId="0" borderId="0" xfId="29" applyNumberFormat="1" applyFont="1" applyFill="1"/>
    <xf numFmtId="39" fontId="34" fillId="0" borderId="0" xfId="0" applyNumberFormat="1" applyFont="1" applyFill="1" applyAlignment="1">
      <alignment horizontal="left"/>
    </xf>
    <xf numFmtId="39" fontId="2" fillId="0" borderId="0" xfId="31" applyNumberFormat="1" applyFont="1" applyFill="1" applyAlignment="1">
      <alignment horizontal="left" indent="2"/>
    </xf>
    <xf numFmtId="0" fontId="2" fillId="0" borderId="0" xfId="0" applyFont="1" applyFill="1" applyBorder="1" applyAlignment="1">
      <alignment horizontal="left" indent="2"/>
    </xf>
    <xf numFmtId="177" fontId="2" fillId="0" borderId="0" xfId="103" applyNumberFormat="1" applyFont="1" applyFill="1" applyBorder="1" applyAlignment="1">
      <alignment horizontal="center"/>
    </xf>
    <xf numFmtId="164" fontId="2" fillId="0" borderId="0" xfId="0" applyNumberFormat="1" applyFont="1" applyFill="1" applyAlignment="1">
      <alignment horizontal="centerContinuous"/>
    </xf>
    <xf numFmtId="164" fontId="2" fillId="0" borderId="4" xfId="0" applyNumberFormat="1" applyFont="1" applyFill="1" applyBorder="1" applyAlignment="1">
      <alignment horizontal="centerContinuous"/>
    </xf>
    <xf numFmtId="164" fontId="2" fillId="0" borderId="0" xfId="0" applyNumberFormat="1" applyFont="1" applyFill="1" applyAlignment="1">
      <alignment horizontal="left" indent="2"/>
    </xf>
    <xf numFmtId="164" fontId="2" fillId="0" borderId="0" xfId="0" applyNumberFormat="1" applyFont="1" applyFill="1" applyAlignment="1">
      <alignment horizontal="left"/>
    </xf>
    <xf numFmtId="39" fontId="30" fillId="0" borderId="0" xfId="31" applyNumberFormat="1" applyFont="1" applyFill="1" applyAlignment="1">
      <alignment horizontal="left" indent="2"/>
    </xf>
    <xf numFmtId="39" fontId="24" fillId="0" borderId="0" xfId="35" applyNumberFormat="1" applyFont="1" applyFill="1" applyAlignment="1">
      <alignment horizontal="left" indent="4"/>
    </xf>
    <xf numFmtId="165" fontId="2" fillId="0" borderId="0" xfId="29" applyNumberFormat="1" applyFont="1" applyFill="1" applyAlignment="1">
      <alignment horizontal="left" indent="1"/>
    </xf>
    <xf numFmtId="39" fontId="2" fillId="0" borderId="0" xfId="35" applyNumberFormat="1" applyFont="1" applyFill="1" applyAlignment="1">
      <alignment horizontal="left" indent="5"/>
    </xf>
    <xf numFmtId="0" fontId="31" fillId="0" borderId="0" xfId="29" applyFont="1" applyFill="1" applyAlignment="1">
      <alignment horizontal="left" indent="2"/>
    </xf>
    <xf numFmtId="165" fontId="31" fillId="0" borderId="4" xfId="29" applyNumberFormat="1" applyFont="1" applyFill="1" applyBorder="1" applyAlignment="1">
      <alignment horizontal="centerContinuous"/>
    </xf>
    <xf numFmtId="165" fontId="31" fillId="0" borderId="0" xfId="29" applyNumberFormat="1" applyFont="1" applyFill="1" applyBorder="1" applyAlignment="1">
      <alignment horizontal="right"/>
    </xf>
    <xf numFmtId="165" fontId="31" fillId="0" borderId="0" xfId="29" applyNumberFormat="1" applyFont="1" applyFill="1" applyBorder="1" applyAlignment="1">
      <alignment horizontal="center"/>
    </xf>
    <xf numFmtId="165" fontId="31" fillId="0" borderId="0" xfId="29" applyNumberFormat="1" applyFont="1" applyFill="1" applyAlignment="1">
      <alignment horizontal="center"/>
    </xf>
    <xf numFmtId="165" fontId="31" fillId="0" borderId="4" xfId="29" applyNumberFormat="1" applyFont="1" applyFill="1" applyBorder="1" applyAlignment="1">
      <alignment horizontal="center"/>
    </xf>
    <xf numFmtId="165" fontId="31" fillId="0" borderId="0" xfId="100" quotePrefix="1" applyNumberFormat="1" applyFont="1" applyFill="1" applyBorder="1" applyAlignment="1"/>
    <xf numFmtId="165" fontId="31" fillId="0" borderId="0" xfId="100" quotePrefix="1" applyNumberFormat="1" applyFont="1" applyFill="1" applyBorder="1" applyAlignment="1">
      <alignment horizontal="centerContinuous"/>
    </xf>
    <xf numFmtId="165" fontId="31" fillId="0" borderId="4" xfId="29" quotePrefix="1" applyNumberFormat="1" applyFont="1" applyFill="1" applyBorder="1" applyAlignment="1">
      <alignment horizontal="centerContinuous"/>
    </xf>
    <xf numFmtId="39" fontId="16" fillId="0" borderId="0" xfId="0" applyNumberFormat="1" applyFont="1" applyFill="1"/>
    <xf numFmtId="0" fontId="30" fillId="0" borderId="0" xfId="29" applyNumberFormat="1" applyFont="1" applyFill="1"/>
    <xf numFmtId="39" fontId="30" fillId="0" borderId="0" xfId="102" applyNumberFormat="1" applyFont="1" applyFill="1" applyAlignment="1" applyProtection="1">
      <alignment horizontal="left"/>
    </xf>
    <xf numFmtId="39" fontId="30" fillId="0" borderId="0" xfId="29" applyNumberFormat="1" applyFont="1" applyFill="1"/>
    <xf numFmtId="39" fontId="30" fillId="0" borderId="0" xfId="99" applyNumberFormat="1" applyFont="1" applyFill="1" applyAlignment="1" applyProtection="1">
      <alignment horizontal="left"/>
    </xf>
    <xf numFmtId="164" fontId="35" fillId="0" borderId="0" xfId="104" applyNumberFormat="1" applyFont="1" applyFill="1" applyAlignment="1" applyProtection="1"/>
    <xf numFmtId="39" fontId="30" fillId="0" borderId="0" xfId="102" applyNumberFormat="1" applyFont="1" applyFill="1"/>
    <xf numFmtId="39" fontId="30" fillId="0" borderId="0" xfId="103" applyNumberFormat="1" applyFont="1" applyFill="1"/>
    <xf numFmtId="164" fontId="30" fillId="0" borderId="0" xfId="0" applyNumberFormat="1" applyFont="1" applyFill="1"/>
    <xf numFmtId="39" fontId="30" fillId="0" borderId="0" xfId="31" applyNumberFormat="1" applyFont="1" applyFill="1"/>
    <xf numFmtId="39" fontId="30" fillId="0" borderId="0" xfId="35" applyNumberFormat="1" applyFont="1" applyFill="1"/>
    <xf numFmtId="165" fontId="30" fillId="0" borderId="0" xfId="29" applyNumberFormat="1" applyFont="1" applyFill="1"/>
    <xf numFmtId="165" fontId="30" fillId="0" borderId="0" xfId="31" applyNumberFormat="1" applyFont="1" applyFill="1"/>
    <xf numFmtId="39" fontId="54" fillId="0" borderId="0" xfId="0" applyNumberFormat="1" applyFont="1" applyFill="1"/>
    <xf numFmtId="164" fontId="2" fillId="0" borderId="0" xfId="101" applyNumberFormat="1" applyFont="1" applyFill="1" applyAlignment="1" applyProtection="1">
      <alignment horizontal="left" indent="6"/>
    </xf>
    <xf numFmtId="39" fontId="55" fillId="0" borderId="4" xfId="29" applyNumberFormat="1" applyFont="1" applyFill="1" applyBorder="1"/>
    <xf numFmtId="164" fontId="55" fillId="0" borderId="4" xfId="98" applyNumberFormat="1" applyFont="1" applyFill="1" applyBorder="1" applyAlignment="1">
      <alignment horizontal="center"/>
    </xf>
    <xf numFmtId="39" fontId="2" fillId="0" borderId="8" xfId="99" applyNumberFormat="1" applyFont="1" applyFill="1" applyBorder="1" applyAlignment="1">
      <alignment horizontal="center"/>
    </xf>
    <xf numFmtId="39" fontId="55" fillId="0" borderId="5" xfId="98" applyNumberFormat="1" applyFont="1" applyFill="1" applyBorder="1" applyAlignment="1">
      <alignment horizontal="center"/>
    </xf>
    <xf numFmtId="39" fontId="2" fillId="0" borderId="0" xfId="0" applyNumberFormat="1" applyFont="1" applyFill="1" applyBorder="1" applyAlignment="1">
      <alignment horizontal="centerContinuous"/>
    </xf>
    <xf numFmtId="39" fontId="2" fillId="0" borderId="0" xfId="102" applyNumberFormat="1" applyFont="1" applyFill="1" applyBorder="1" applyAlignment="1">
      <alignment horizontal="centerContinuous"/>
    </xf>
    <xf numFmtId="184" fontId="37" fillId="0" borderId="0" xfId="0" applyNumberFormat="1" applyFont="1" applyFill="1" applyAlignment="1"/>
    <xf numFmtId="39" fontId="24" fillId="0" borderId="0" xfId="102" applyNumberFormat="1" applyFont="1" applyFill="1" applyBorder="1" applyAlignment="1">
      <alignment horizontal="center"/>
    </xf>
    <xf numFmtId="39" fontId="24" fillId="0" borderId="4" xfId="102" applyNumberFormat="1" applyFont="1" applyFill="1" applyBorder="1" applyAlignment="1">
      <alignment horizontal="center"/>
    </xf>
    <xf numFmtId="39" fontId="16" fillId="0" borderId="0" xfId="103" quotePrefix="1" applyNumberFormat="1" applyFont="1" applyFill="1" applyBorder="1" applyAlignment="1" applyProtection="1">
      <alignment horizontal="left"/>
    </xf>
    <xf numFmtId="39" fontId="30" fillId="0" borderId="0" xfId="0" applyNumberFormat="1" applyFont="1" applyFill="1" applyBorder="1"/>
    <xf numFmtId="0" fontId="38" fillId="0" borderId="0" xfId="37" applyFont="1" applyFill="1"/>
    <xf numFmtId="164" fontId="16" fillId="0" borderId="0" xfId="37" applyNumberFormat="1" applyFont="1" applyFill="1" applyAlignment="1"/>
    <xf numFmtId="39" fontId="16" fillId="0" borderId="0" xfId="37" applyNumberFormat="1" applyFont="1" applyFill="1"/>
    <xf numFmtId="0" fontId="40" fillId="0" borderId="0" xfId="37" applyFont="1" applyFill="1"/>
    <xf numFmtId="0" fontId="37" fillId="0" borderId="0" xfId="37" applyFont="1" applyFill="1"/>
    <xf numFmtId="39" fontId="16" fillId="0" borderId="0" xfId="37" applyNumberFormat="1" applyFont="1" applyFill="1" applyAlignment="1">
      <alignment horizontal="center"/>
    </xf>
    <xf numFmtId="164" fontId="16" fillId="0" borderId="0" xfId="37" applyNumberFormat="1" applyFont="1" applyFill="1" applyAlignment="1">
      <alignment horizontal="right"/>
    </xf>
    <xf numFmtId="39" fontId="20" fillId="0" borderId="0" xfId="0" applyNumberFormat="1" applyFont="1" applyFill="1"/>
    <xf numFmtId="39" fontId="20" fillId="0" borderId="0" xfId="0" applyNumberFormat="1" applyFont="1" applyFill="1" applyAlignment="1"/>
    <xf numFmtId="0" fontId="20" fillId="0" borderId="0" xfId="0" applyFont="1" applyFill="1"/>
    <xf numFmtId="39" fontId="41" fillId="0" borderId="0" xfId="0" applyNumberFormat="1" applyFont="1" applyFill="1"/>
    <xf numFmtId="39" fontId="41" fillId="0" borderId="0" xfId="103" applyNumberFormat="1" applyFont="1" applyFill="1"/>
    <xf numFmtId="39" fontId="41" fillId="0" borderId="0" xfId="0" applyNumberFormat="1" applyFont="1" applyFill="1" applyAlignment="1"/>
    <xf numFmtId="165" fontId="2" fillId="0" borderId="0" xfId="35" applyNumberFormat="1" applyFont="1" applyFill="1" applyBorder="1"/>
    <xf numFmtId="165" fontId="2" fillId="0" borderId="0" xfId="35" applyNumberFormat="1" applyFont="1" applyFill="1"/>
    <xf numFmtId="0" fontId="2" fillId="0" borderId="0" xfId="43" applyFont="1" applyFill="1"/>
    <xf numFmtId="40" fontId="54" fillId="0" borderId="0" xfId="0" applyNumberFormat="1" applyFont="1" applyFill="1"/>
    <xf numFmtId="164" fontId="54" fillId="0" borderId="0" xfId="0" applyNumberFormat="1" applyFont="1" applyFill="1"/>
    <xf numFmtId="40" fontId="2" fillId="0" borderId="0" xfId="98" applyNumberFormat="1" applyFont="1" applyFill="1"/>
    <xf numFmtId="180" fontId="2" fillId="0" borderId="0" xfId="102" quotePrefix="1" applyNumberFormat="1" applyFont="1" applyFill="1" applyBorder="1" applyAlignment="1">
      <alignment horizontal="right"/>
    </xf>
    <xf numFmtId="180" fontId="2" fillId="0" borderId="6" xfId="102" quotePrefix="1" applyNumberFormat="1" applyFont="1" applyFill="1" applyBorder="1" applyAlignment="1">
      <alignment horizontal="right"/>
    </xf>
    <xf numFmtId="180" fontId="2" fillId="0" borderId="7" xfId="102" quotePrefix="1" applyNumberFormat="1" applyFont="1" applyFill="1" applyBorder="1" applyAlignment="1">
      <alignment horizontal="right"/>
    </xf>
    <xf numFmtId="182" fontId="2" fillId="0" borderId="0" xfId="31" applyNumberFormat="1" applyFont="1" applyFill="1"/>
    <xf numFmtId="0" fontId="56" fillId="0" borderId="0" xfId="0" applyNumberFormat="1" applyFont="1" applyFill="1"/>
    <xf numFmtId="37" fontId="2" fillId="0" borderId="0" xfId="31" applyNumberFormat="1" applyFont="1" applyFill="1"/>
    <xf numFmtId="40" fontId="2" fillId="0" borderId="0" xfId="98" applyNumberFormat="1" applyFont="1" applyFill="1" applyBorder="1" applyAlignment="1" applyProtection="1"/>
    <xf numFmtId="185" fontId="2" fillId="0" borderId="0" xfId="29" applyNumberFormat="1" applyFont="1" applyFill="1" applyBorder="1"/>
    <xf numFmtId="165" fontId="2" fillId="0" borderId="0" xfId="29" applyNumberFormat="1" applyFont="1" applyFill="1" applyAlignment="1">
      <alignment horizontal="left" indent="5"/>
    </xf>
    <xf numFmtId="185" fontId="2" fillId="0" borderId="0" xfId="29" applyNumberFormat="1" applyFont="1" applyFill="1"/>
    <xf numFmtId="39" fontId="2" fillId="0" borderId="0" xfId="98" applyNumberFormat="1" applyFont="1" applyFill="1" applyBorder="1" applyAlignment="1" applyProtection="1">
      <alignment horizontal="center"/>
    </xf>
    <xf numFmtId="40" fontId="30" fillId="0" borderId="0" xfId="0" applyNumberFormat="1" applyFont="1" applyFill="1" applyAlignment="1"/>
    <xf numFmtId="40" fontId="2" fillId="0" borderId="0" xfId="0" applyNumberFormat="1" applyFont="1" applyFill="1" applyAlignment="1"/>
    <xf numFmtId="0" fontId="2" fillId="0" borderId="0" xfId="0" applyFont="1" applyFill="1" applyAlignment="1">
      <alignment horizontal="centerContinuous"/>
    </xf>
    <xf numFmtId="39" fontId="2" fillId="0" borderId="0" xfId="98" applyFont="1" applyFill="1" applyAlignment="1">
      <alignment horizontal="centerContinuous"/>
    </xf>
    <xf numFmtId="39" fontId="2" fillId="0" borderId="0" xfId="0" applyNumberFormat="1" applyFont="1" applyFill="1" applyAlignment="1">
      <alignment horizontal="centerContinuous"/>
    </xf>
    <xf numFmtId="165" fontId="2" fillId="0" borderId="0" xfId="100" applyNumberFormat="1" applyFont="1" applyFill="1" applyAlignment="1" applyProtection="1"/>
    <xf numFmtId="165" fontId="2" fillId="0" borderId="0" xfId="100" applyNumberFormat="1" applyFont="1" applyFill="1" applyAlignment="1" applyProtection="1">
      <alignment horizontal="center"/>
    </xf>
    <xf numFmtId="165" fontId="2" fillId="0" borderId="0" xfId="29" applyNumberFormat="1" applyFont="1" applyFill="1" applyAlignment="1">
      <alignment horizontal="left" indent="2"/>
    </xf>
    <xf numFmtId="165" fontId="2" fillId="0" borderId="0" xfId="29" applyNumberFormat="1" applyFont="1" applyFill="1" applyAlignment="1">
      <alignment horizontal="left" indent="6"/>
    </xf>
    <xf numFmtId="165" fontId="30" fillId="0" borderId="0" xfId="29" applyNumberFormat="1" applyFont="1" applyFill="1" applyAlignment="1">
      <alignment horizontal="left" indent="2"/>
    </xf>
    <xf numFmtId="165" fontId="2" fillId="0" borderId="0" xfId="29" applyNumberFormat="1" applyFont="1" applyFill="1" applyAlignment="1">
      <alignment horizontal="left" indent="4"/>
    </xf>
    <xf numFmtId="165" fontId="7" fillId="0" borderId="0" xfId="29" applyNumberFormat="1" applyFont="1" applyFill="1" applyAlignment="1">
      <alignment horizontal="left" indent="4"/>
    </xf>
    <xf numFmtId="40" fontId="30" fillId="0" borderId="0" xfId="29" applyNumberFormat="1" applyFont="1" applyFill="1" applyAlignment="1">
      <alignment horizontal="left"/>
    </xf>
    <xf numFmtId="40" fontId="31" fillId="0" borderId="0" xfId="29" applyNumberFormat="1" applyFont="1" applyFill="1" applyAlignment="1">
      <alignment horizontal="left"/>
    </xf>
    <xf numFmtId="39" fontId="25" fillId="0" borderId="0" xfId="35" applyNumberFormat="1" applyFont="1" applyFill="1"/>
    <xf numFmtId="40" fontId="2" fillId="0" borderId="0" xfId="37" applyNumberFormat="1" applyFont="1" applyFill="1" applyAlignment="1">
      <alignment horizontal="left"/>
    </xf>
    <xf numFmtId="0" fontId="57" fillId="0" borderId="0" xfId="0" applyFont="1" applyFill="1" applyAlignment="1">
      <alignment horizontal="left" vertical="center" wrapText="1" indent="1"/>
    </xf>
    <xf numFmtId="0" fontId="57" fillId="0" borderId="4" xfId="0" applyFont="1" applyFill="1" applyBorder="1" applyAlignment="1">
      <alignment horizontal="centerContinuous" vertical="center" wrapText="1"/>
    </xf>
    <xf numFmtId="0" fontId="57" fillId="0" borderId="0" xfId="0" applyFont="1" applyFill="1" applyAlignment="1">
      <alignment horizontal="center" vertical="center" wrapText="1"/>
    </xf>
    <xf numFmtId="0" fontId="57" fillId="0" borderId="0" xfId="0" applyFont="1" applyFill="1" applyBorder="1" applyAlignment="1">
      <alignment horizontal="center" vertical="center" wrapText="1"/>
    </xf>
    <xf numFmtId="0" fontId="57" fillId="0" borderId="4" xfId="0" applyFont="1" applyFill="1" applyBorder="1" applyAlignment="1">
      <alignment horizontal="center" vertical="center" wrapText="1"/>
    </xf>
    <xf numFmtId="0" fontId="58" fillId="0" borderId="0" xfId="0" applyFont="1" applyFill="1" applyAlignment="1">
      <alignment horizontal="left" vertical="center" wrapText="1" indent="1"/>
    </xf>
    <xf numFmtId="168" fontId="34" fillId="0" borderId="0" xfId="1" applyNumberFormat="1" applyFont="1" applyFill="1" applyAlignment="1">
      <alignment horizontal="right" vertical="center" wrapText="1"/>
    </xf>
    <xf numFmtId="181" fontId="34" fillId="0" borderId="0" xfId="1" applyNumberFormat="1" applyFont="1" applyFill="1" applyAlignment="1">
      <alignment horizontal="center" vertical="center" wrapText="1"/>
    </xf>
    <xf numFmtId="181" fontId="34" fillId="0" borderId="8" xfId="1" applyNumberFormat="1" applyFont="1" applyFill="1" applyBorder="1" applyAlignment="1">
      <alignment horizontal="center" vertical="center" wrapText="1"/>
    </xf>
    <xf numFmtId="181" fontId="34" fillId="0" borderId="0" xfId="1" applyNumberFormat="1" applyFont="1" applyFill="1" applyBorder="1" applyAlignment="1">
      <alignment horizontal="center" vertical="center" wrapText="1"/>
    </xf>
    <xf numFmtId="181" fontId="34" fillId="0" borderId="9" xfId="1" applyNumberFormat="1" applyFont="1" applyFill="1" applyBorder="1" applyAlignment="1">
      <alignment horizontal="center" vertical="center" wrapText="1"/>
    </xf>
    <xf numFmtId="0" fontId="58" fillId="0" borderId="0" xfId="0" applyFont="1" applyFill="1" applyAlignment="1">
      <alignment horizontal="left" vertical="center" indent="3"/>
    </xf>
    <xf numFmtId="39" fontId="34" fillId="0" borderId="0" xfId="98" applyFont="1" applyFill="1" applyAlignment="1">
      <alignment horizontal="centerContinuous"/>
    </xf>
    <xf numFmtId="39" fontId="34" fillId="0" borderId="0" xfId="0" applyNumberFormat="1" applyFont="1" applyFill="1" applyAlignment="1">
      <alignment horizontal="centerContinuous"/>
    </xf>
    <xf numFmtId="181" fontId="34" fillId="0" borderId="6" xfId="1" applyNumberFormat="1" applyFont="1" applyFill="1" applyBorder="1" applyAlignment="1">
      <alignment horizontal="center" vertical="center" wrapText="1"/>
    </xf>
    <xf numFmtId="40" fontId="24" fillId="0" borderId="0" xfId="37" applyNumberFormat="1" applyFont="1" applyFill="1"/>
    <xf numFmtId="40" fontId="24" fillId="0" borderId="0" xfId="37" applyNumberFormat="1" applyFont="1" applyFill="1" applyBorder="1" applyAlignment="1">
      <alignment horizontal="center"/>
    </xf>
    <xf numFmtId="40" fontId="24" fillId="0" borderId="5" xfId="37" applyNumberFormat="1" applyFont="1" applyFill="1" applyBorder="1" applyAlignment="1">
      <alignment horizontal="center"/>
    </xf>
    <xf numFmtId="40" fontId="24" fillId="0" borderId="4" xfId="37" applyNumberFormat="1" applyFont="1" applyFill="1" applyBorder="1" applyAlignment="1">
      <alignment horizontal="center"/>
    </xf>
    <xf numFmtId="40" fontId="24" fillId="0" borderId="8" xfId="100" applyNumberFormat="1" applyFont="1" applyFill="1" applyBorder="1"/>
    <xf numFmtId="40" fontId="24" fillId="0" borderId="2" xfId="100" applyNumberFormat="1" applyFont="1" applyFill="1" applyBorder="1"/>
    <xf numFmtId="39" fontId="2" fillId="0" borderId="0" xfId="100" applyFont="1" applyFill="1" applyAlignment="1" applyProtection="1">
      <alignment horizontal="left"/>
    </xf>
    <xf numFmtId="39" fontId="2" fillId="0" borderId="0" xfId="100" applyFont="1" applyFill="1"/>
    <xf numFmtId="183" fontId="36" fillId="0" borderId="0" xfId="98" applyNumberFormat="1" applyFont="1" applyFill="1" applyAlignment="1" applyProtection="1">
      <alignment horizontal="left"/>
    </xf>
    <xf numFmtId="39" fontId="2" fillId="0" borderId="0" xfId="100" applyFont="1" applyFill="1" applyAlignment="1" applyProtection="1">
      <alignment horizontal="left" indent="2"/>
    </xf>
    <xf numFmtId="40" fontId="59" fillId="0" borderId="0" xfId="29" applyNumberFormat="1" applyFont="1" applyFill="1"/>
    <xf numFmtId="39" fontId="54" fillId="0" borderId="0" xfId="98" applyFont="1" applyFill="1" applyAlignment="1" applyProtection="1">
      <alignment horizontal="left"/>
    </xf>
    <xf numFmtId="39" fontId="54" fillId="0" borderId="0" xfId="98" applyFont="1" applyFill="1"/>
    <xf numFmtId="39" fontId="24" fillId="0" borderId="0" xfId="35" applyNumberFormat="1" applyFont="1" applyFill="1" applyAlignment="1">
      <alignment horizontal="right"/>
    </xf>
    <xf numFmtId="40" fontId="2" fillId="0" borderId="0" xfId="29" applyNumberFormat="1" applyFont="1" applyFill="1" applyAlignment="1">
      <alignment horizontal="left" indent="3"/>
    </xf>
    <xf numFmtId="185" fontId="2" fillId="0" borderId="0" xfId="102" applyNumberFormat="1" applyFont="1" applyFill="1" applyBorder="1"/>
    <xf numFmtId="185" fontId="2" fillId="0" borderId="0" xfId="35" applyNumberFormat="1" applyFont="1" applyFill="1"/>
    <xf numFmtId="185" fontId="2" fillId="0" borderId="0" xfId="0" applyNumberFormat="1" applyFont="1" applyFill="1" applyBorder="1"/>
    <xf numFmtId="39" fontId="2" fillId="0" borderId="0" xfId="100" quotePrefix="1" applyFont="1" applyFill="1" applyBorder="1" applyAlignment="1">
      <alignment horizontal="center"/>
    </xf>
    <xf numFmtId="39" fontId="2" fillId="0" borderId="0" xfId="100" applyFont="1" applyFill="1" applyBorder="1" applyAlignment="1">
      <alignment horizontal="center"/>
    </xf>
    <xf numFmtId="185" fontId="2" fillId="0" borderId="0" xfId="32" applyNumberFormat="1" applyFont="1" applyFill="1"/>
    <xf numFmtId="0" fontId="2" fillId="0" borderId="0" xfId="29" applyFont="1" applyFill="1" applyAlignment="1">
      <alignment horizontal="center"/>
    </xf>
    <xf numFmtId="164" fontId="2" fillId="0" borderId="0" xfId="101" applyNumberFormat="1" applyFont="1" applyFill="1" applyAlignment="1" applyProtection="1">
      <alignment horizontal="left"/>
    </xf>
    <xf numFmtId="0" fontId="54" fillId="0" borderId="0" xfId="29" applyFont="1" applyFill="1"/>
    <xf numFmtId="0" fontId="54" fillId="0" borderId="0" xfId="36" applyFont="1" applyFill="1" applyAlignment="1"/>
    <xf numFmtId="0" fontId="54" fillId="0" borderId="0" xfId="29" applyFont="1" applyFill="1" applyAlignment="1"/>
    <xf numFmtId="0" fontId="54" fillId="0" borderId="0" xfId="50" applyFont="1" applyFill="1" applyAlignment="1"/>
    <xf numFmtId="164" fontId="54" fillId="0" borderId="0" xfId="56" applyNumberFormat="1" applyFont="1" applyFill="1"/>
    <xf numFmtId="0" fontId="54" fillId="0" borderId="0" xfId="0" applyFont="1" applyFill="1"/>
    <xf numFmtId="165" fontId="54" fillId="0" borderId="0" xfId="0" applyNumberFormat="1" applyFont="1" applyFill="1"/>
    <xf numFmtId="0" fontId="60" fillId="0" borderId="0" xfId="0" applyFont="1" applyFill="1"/>
    <xf numFmtId="0" fontId="59" fillId="0" borderId="0" xfId="29" applyFont="1" applyFill="1"/>
    <xf numFmtId="0" fontId="54" fillId="0" borderId="0" xfId="89" applyFont="1" applyFill="1"/>
    <xf numFmtId="0" fontId="61" fillId="0" borderId="0" xfId="29" applyFont="1" applyFill="1"/>
    <xf numFmtId="39" fontId="20" fillId="0" borderId="0" xfId="0" applyNumberFormat="1" applyFont="1" applyFill="1" applyAlignment="1">
      <alignment horizontal="centerContinuous"/>
    </xf>
    <xf numFmtId="39" fontId="4" fillId="0" borderId="0" xfId="0" applyNumberFormat="1" applyFont="1" applyFill="1" applyAlignment="1">
      <alignment horizontal="left" indent="5"/>
    </xf>
    <xf numFmtId="39" fontId="2" fillId="0" borderId="0" xfId="32" applyNumberFormat="1" applyFont="1" applyFill="1" applyAlignment="1">
      <alignment horizontal="left" indent="2"/>
    </xf>
    <xf numFmtId="39" fontId="2" fillId="0" borderId="0" xfId="102" quotePrefix="1" applyNumberFormat="1" applyFont="1" applyFill="1" applyAlignment="1">
      <alignment horizontal="left"/>
    </xf>
    <xf numFmtId="39" fontId="2" fillId="0" borderId="0" xfId="35" applyNumberFormat="1" applyFont="1" applyFill="1" applyBorder="1" applyAlignment="1">
      <alignment horizontal="centerContinuous"/>
    </xf>
    <xf numFmtId="39" fontId="2" fillId="0" borderId="0" xfId="101" applyFont="1" applyFill="1" applyBorder="1" applyAlignment="1">
      <alignment horizontal="centerContinuous"/>
    </xf>
    <xf numFmtId="39" fontId="2" fillId="0" borderId="0" xfId="100" quotePrefix="1" applyFont="1" applyFill="1" applyBorder="1" applyAlignment="1">
      <alignment horizontal="centerContinuous"/>
    </xf>
    <xf numFmtId="0" fontId="59" fillId="0" borderId="0" xfId="29" applyFont="1" applyFill="1" applyAlignment="1"/>
    <xf numFmtId="0" fontId="36" fillId="0" borderId="0" xfId="0" applyFont="1" applyFill="1"/>
    <xf numFmtId="39" fontId="36" fillId="0" borderId="0" xfId="0" applyNumberFormat="1" applyFont="1" applyFill="1" applyAlignment="1"/>
    <xf numFmtId="0" fontId="42" fillId="0" borderId="0" xfId="0" applyFont="1" applyFill="1"/>
    <xf numFmtId="0" fontId="36" fillId="0" borderId="0" xfId="0" applyFont="1" applyFill="1" applyAlignment="1"/>
    <xf numFmtId="0" fontId="43" fillId="0" borderId="0" xfId="0" applyFont="1" applyFill="1" applyAlignment="1"/>
    <xf numFmtId="0" fontId="43" fillId="0" borderId="0" xfId="0" applyFont="1" applyFill="1"/>
    <xf numFmtId="0" fontId="36" fillId="0" borderId="0" xfId="0" applyFont="1" applyFill="1" applyAlignment="1">
      <alignment horizontal="left"/>
    </xf>
    <xf numFmtId="0" fontId="44" fillId="0" borderId="0" xfId="0" applyFont="1" applyFill="1" applyAlignment="1">
      <alignment horizontal="center"/>
    </xf>
    <xf numFmtId="0" fontId="36" fillId="0" borderId="0" xfId="0" applyFont="1" applyFill="1" applyAlignment="1">
      <alignment horizontal="center"/>
    </xf>
    <xf numFmtId="178" fontId="44" fillId="0" borderId="0" xfId="0" quotePrefix="1" applyNumberFormat="1" applyFont="1" applyFill="1" applyAlignment="1">
      <alignment horizontal="center" wrapText="1"/>
    </xf>
    <xf numFmtId="39" fontId="36" fillId="0" borderId="0" xfId="102" quotePrefix="1" applyFont="1" applyFill="1" applyAlignment="1" applyProtection="1">
      <alignment horizontal="center"/>
    </xf>
    <xf numFmtId="167" fontId="36" fillId="0" borderId="0" xfId="55" applyNumberFormat="1" applyFont="1" applyFill="1" applyAlignment="1"/>
    <xf numFmtId="40" fontId="36" fillId="0" borderId="0" xfId="0" applyNumberFormat="1" applyFont="1" applyFill="1" applyAlignment="1">
      <alignment horizontal="left"/>
    </xf>
    <xf numFmtId="40" fontId="36" fillId="0" borderId="0" xfId="0" applyNumberFormat="1" applyFont="1" applyFill="1"/>
    <xf numFmtId="39" fontId="2" fillId="0" borderId="0" xfId="100" applyFont="1" applyFill="1" applyBorder="1" applyAlignment="1">
      <alignment horizontal="centerContinuous"/>
    </xf>
    <xf numFmtId="39" fontId="36" fillId="0" borderId="0" xfId="0" applyNumberFormat="1" applyFont="1" applyFill="1"/>
    <xf numFmtId="0" fontId="36" fillId="0" borderId="0" xfId="43" applyFont="1" applyFill="1"/>
    <xf numFmtId="39" fontId="36" fillId="0" borderId="0" xfId="99" applyFont="1" applyFill="1"/>
    <xf numFmtId="39" fontId="36" fillId="0" borderId="0" xfId="102" applyFont="1" applyFill="1"/>
    <xf numFmtId="39" fontId="36" fillId="0" borderId="0" xfId="29" applyNumberFormat="1" applyFont="1" applyFill="1"/>
    <xf numFmtId="0" fontId="36" fillId="0" borderId="0" xfId="29" applyFont="1" applyFill="1"/>
    <xf numFmtId="0" fontId="2" fillId="0" borderId="0" xfId="43" quotePrefix="1" applyFont="1" applyFill="1" applyAlignment="1">
      <alignment horizontal="centerContinuous"/>
    </xf>
    <xf numFmtId="39" fontId="2" fillId="0" borderId="4" xfId="102" quotePrefix="1" applyNumberFormat="1" applyFont="1" applyFill="1" applyBorder="1" applyAlignment="1">
      <alignment horizontal="center"/>
    </xf>
    <xf numFmtId="0" fontId="36" fillId="0" borderId="0" xfId="29" applyFont="1" applyFill="1" applyAlignment="1">
      <alignment horizontal="left" indent="5"/>
    </xf>
    <xf numFmtId="39" fontId="2" fillId="0" borderId="0" xfId="102" quotePrefix="1" applyNumberFormat="1" applyFont="1" applyFill="1" applyAlignment="1">
      <alignment horizontal="centerContinuous"/>
    </xf>
    <xf numFmtId="164" fontId="2" fillId="0" borderId="0" xfId="0" applyNumberFormat="1" applyFont="1" applyFill="1" applyBorder="1" applyAlignment="1">
      <alignment horizontal="centerContinuous"/>
    </xf>
    <xf numFmtId="39" fontId="43" fillId="0" borderId="0" xfId="102" applyNumberFormat="1" applyFont="1" applyFill="1" applyAlignment="1" applyProtection="1">
      <alignment horizontal="left"/>
    </xf>
    <xf numFmtId="0" fontId="43" fillId="0" borderId="0" xfId="0" applyFont="1" applyFill="1" applyAlignment="1">
      <alignment horizontal="left" indent="3"/>
    </xf>
    <xf numFmtId="0" fontId="36" fillId="0" borderId="0" xfId="0" applyFont="1" applyFill="1" applyAlignment="1">
      <alignment horizontal="left" indent="2"/>
    </xf>
    <xf numFmtId="0" fontId="36" fillId="0" borderId="0" xfId="0" applyFont="1" applyFill="1" applyAlignment="1">
      <alignment horizontal="left" indent="1"/>
    </xf>
    <xf numFmtId="0" fontId="45" fillId="0" borderId="0" xfId="0" applyFont="1" applyFill="1"/>
    <xf numFmtId="0" fontId="46" fillId="0" borderId="0" xfId="0" applyFont="1" applyFill="1"/>
    <xf numFmtId="0" fontId="47" fillId="0" borderId="0" xfId="0" applyFont="1" applyFill="1"/>
    <xf numFmtId="0" fontId="36" fillId="0" borderId="0" xfId="0" applyFont="1" applyFill="1" applyAlignment="1">
      <alignment horizontal="left" indent="3"/>
    </xf>
    <xf numFmtId="0" fontId="2" fillId="0" borderId="0" xfId="29" applyFont="1" applyFill="1" applyAlignment="1">
      <alignment horizontal="centerContinuous"/>
    </xf>
    <xf numFmtId="39" fontId="43" fillId="0" borderId="0" xfId="102" applyFont="1" applyFill="1" applyAlignment="1">
      <alignment horizontal="left"/>
    </xf>
    <xf numFmtId="39" fontId="36" fillId="0" borderId="0" xfId="100" applyFont="1" applyFill="1" applyAlignment="1">
      <alignment horizontal="left" indent="3"/>
    </xf>
    <xf numFmtId="39" fontId="36" fillId="0" borderId="0" xfId="100" applyFont="1" applyFill="1"/>
    <xf numFmtId="180" fontId="2" fillId="0" borderId="4" xfId="102" quotePrefix="1" applyNumberFormat="1" applyFont="1" applyFill="1" applyBorder="1" applyAlignment="1">
      <alignment horizontal="right"/>
    </xf>
    <xf numFmtId="180" fontId="2" fillId="0" borderId="0" xfId="102" quotePrefix="1" applyNumberFormat="1" applyFont="1" applyFill="1" applyBorder="1" applyAlignment="1">
      <alignment horizontal="center"/>
    </xf>
    <xf numFmtId="39" fontId="36" fillId="0" borderId="0" xfId="102" applyFont="1" applyFill="1" applyAlignment="1">
      <alignment horizontal="center"/>
    </xf>
    <xf numFmtId="39" fontId="36" fillId="0" borderId="0" xfId="100" applyFont="1" applyFill="1" applyAlignment="1">
      <alignment horizontal="left" indent="2"/>
    </xf>
    <xf numFmtId="39" fontId="36" fillId="0" borderId="0" xfId="100" applyFont="1" applyFill="1" applyAlignment="1">
      <alignment horizontal="left"/>
    </xf>
    <xf numFmtId="187" fontId="36" fillId="0" borderId="0" xfId="100" applyNumberFormat="1" applyFont="1" applyFill="1"/>
    <xf numFmtId="164" fontId="48" fillId="0" borderId="0" xfId="97" applyNumberFormat="1" applyFont="1" applyFill="1" applyAlignment="1">
      <alignment horizontal="left" indent="4"/>
    </xf>
    <xf numFmtId="39" fontId="36" fillId="0" borderId="0" xfId="32" applyNumberFormat="1" applyFont="1" applyFill="1"/>
    <xf numFmtId="39" fontId="36" fillId="0" borderId="0" xfId="99" applyFont="1" applyFill="1" applyAlignment="1">
      <alignment horizontal="left"/>
    </xf>
    <xf numFmtId="39" fontId="36" fillId="0" borderId="0" xfId="102" applyFont="1" applyFill="1" applyAlignment="1">
      <alignment horizontal="left" indent="2"/>
    </xf>
    <xf numFmtId="164" fontId="48" fillId="0" borderId="0" xfId="97" applyNumberFormat="1" applyFont="1" applyFill="1" applyAlignment="1">
      <alignment horizontal="left"/>
    </xf>
    <xf numFmtId="164" fontId="48" fillId="0" borderId="0" xfId="97" applyNumberFormat="1" applyFont="1" applyFill="1"/>
    <xf numFmtId="40" fontId="36" fillId="0" borderId="0" xfId="29" applyNumberFormat="1" applyFont="1" applyFill="1"/>
    <xf numFmtId="164" fontId="36" fillId="0" borderId="0" xfId="97" applyNumberFormat="1" applyFont="1" applyFill="1"/>
    <xf numFmtId="40" fontId="36" fillId="0" borderId="0" xfId="29" applyNumberFormat="1" applyFont="1" applyFill="1" applyAlignment="1">
      <alignment horizontal="left" indent="2"/>
    </xf>
    <xf numFmtId="185" fontId="36" fillId="0" borderId="0" xfId="29" applyNumberFormat="1" applyFont="1" applyFill="1"/>
    <xf numFmtId="39" fontId="43" fillId="0" borderId="0" xfId="0" applyNumberFormat="1" applyFont="1" applyFill="1" applyAlignment="1">
      <alignment horizontal="left" indent="4"/>
    </xf>
    <xf numFmtId="185" fontId="36" fillId="0" borderId="0" xfId="32" applyNumberFormat="1" applyFont="1" applyFill="1"/>
    <xf numFmtId="39" fontId="43" fillId="0" borderId="0" xfId="99" applyFont="1" applyFill="1" applyAlignment="1">
      <alignment horizontal="left"/>
    </xf>
    <xf numFmtId="39" fontId="43" fillId="0" borderId="0" xfId="100" applyFont="1" applyFill="1" applyAlignment="1">
      <alignment horizontal="left"/>
    </xf>
    <xf numFmtId="39" fontId="36" fillId="0" borderId="0" xfId="98" quotePrefix="1" applyFont="1" applyFill="1" applyBorder="1" applyAlignment="1">
      <alignment horizontal="centerContinuous"/>
    </xf>
    <xf numFmtId="39" fontId="36" fillId="0" borderId="4" xfId="102" applyFont="1" applyFill="1" applyBorder="1"/>
    <xf numFmtId="39" fontId="36" fillId="0" borderId="4" xfId="102" applyFont="1" applyFill="1" applyBorder="1" applyAlignment="1">
      <alignment horizontal="center"/>
    </xf>
    <xf numFmtId="39" fontId="30" fillId="0" borderId="0" xfId="100" applyFont="1" applyFill="1"/>
    <xf numFmtId="164" fontId="36" fillId="0" borderId="0" xfId="37" applyNumberFormat="1" applyFont="1" applyFill="1" applyAlignment="1">
      <alignment horizontal="left"/>
    </xf>
    <xf numFmtId="39" fontId="36" fillId="0" borderId="0" xfId="99" quotePrefix="1" applyFont="1" applyFill="1" applyAlignment="1">
      <alignment horizontal="centerContinuous"/>
    </xf>
    <xf numFmtId="39" fontId="36" fillId="0" borderId="0" xfId="99" applyFont="1" applyFill="1" applyAlignment="1">
      <alignment horizontal="centerContinuous"/>
    </xf>
    <xf numFmtId="39" fontId="36" fillId="0" borderId="0" xfId="35" applyNumberFormat="1" applyFont="1" applyFill="1"/>
    <xf numFmtId="164" fontId="49" fillId="0" borderId="0" xfId="104" applyNumberFormat="1" applyFont="1" applyFill="1"/>
    <xf numFmtId="166" fontId="36" fillId="0" borderId="0" xfId="1" applyFont="1" applyFill="1"/>
    <xf numFmtId="39" fontId="36" fillId="0" borderId="0" xfId="35" applyNumberFormat="1" applyFont="1" applyFill="1" applyAlignment="1">
      <alignment horizontal="left" indent="2"/>
    </xf>
    <xf numFmtId="39" fontId="36" fillId="0" borderId="0" xfId="35" applyNumberFormat="1" applyFont="1" applyFill="1" applyAlignment="1">
      <alignment horizontal="centerContinuous"/>
    </xf>
    <xf numFmtId="39" fontId="36" fillId="0" borderId="0" xfId="35" applyNumberFormat="1" applyFont="1" applyFill="1" applyAlignment="1">
      <alignment horizontal="center"/>
    </xf>
    <xf numFmtId="39" fontId="36" fillId="0" borderId="4" xfId="35" applyNumberFormat="1" applyFont="1" applyFill="1" applyBorder="1" applyAlignment="1">
      <alignment horizontal="centerContinuous"/>
    </xf>
    <xf numFmtId="39" fontId="36" fillId="0" borderId="4" xfId="35" applyNumberFormat="1" applyFont="1" applyFill="1" applyBorder="1"/>
    <xf numFmtId="39" fontId="36" fillId="0" borderId="4" xfId="35" applyNumberFormat="1" applyFont="1" applyFill="1" applyBorder="1" applyAlignment="1">
      <alignment horizontal="center"/>
    </xf>
    <xf numFmtId="39" fontId="36" fillId="0" borderId="0" xfId="99" applyFont="1" applyFill="1" applyAlignment="1">
      <alignment horizontal="center"/>
    </xf>
    <xf numFmtId="39" fontId="36" fillId="0" borderId="5" xfId="99" applyFont="1" applyFill="1" applyBorder="1" applyAlignment="1">
      <alignment horizontal="centerContinuous"/>
    </xf>
    <xf numFmtId="39" fontId="36" fillId="0" borderId="4" xfId="101" applyFont="1" applyFill="1" applyBorder="1" applyAlignment="1">
      <alignment horizontal="centerContinuous"/>
    </xf>
    <xf numFmtId="39" fontId="36" fillId="0" borderId="4" xfId="98" quotePrefix="1" applyFont="1" applyFill="1" applyBorder="1" applyAlignment="1">
      <alignment horizontal="center"/>
    </xf>
    <xf numFmtId="39" fontId="36" fillId="0" borderId="0" xfId="98" applyFont="1" applyFill="1" applyAlignment="1">
      <alignment horizontal="center"/>
    </xf>
    <xf numFmtId="39" fontId="36" fillId="0" borderId="0" xfId="98" quotePrefix="1" applyFont="1" applyFill="1" applyBorder="1" applyAlignment="1">
      <alignment horizontal="center"/>
    </xf>
    <xf numFmtId="39" fontId="36" fillId="0" borderId="0" xfId="35" applyNumberFormat="1" applyFont="1" applyFill="1" applyAlignment="1">
      <alignment horizontal="left"/>
    </xf>
    <xf numFmtId="39" fontId="36" fillId="0" borderId="0" xfId="35" applyNumberFormat="1" applyFont="1" applyFill="1" applyAlignment="1">
      <alignment horizontal="right"/>
    </xf>
    <xf numFmtId="177" fontId="36" fillId="0" borderId="0" xfId="99" applyNumberFormat="1" applyFont="1" applyFill="1" applyAlignment="1">
      <alignment horizontal="right"/>
    </xf>
    <xf numFmtId="37" fontId="36" fillId="0" borderId="0" xfId="35" applyNumberFormat="1" applyFont="1" applyFill="1" applyAlignment="1">
      <alignment horizontal="center"/>
    </xf>
    <xf numFmtId="177" fontId="36" fillId="0" borderId="0" xfId="35" applyNumberFormat="1" applyFont="1" applyFill="1" applyAlignment="1">
      <alignment horizontal="right"/>
    </xf>
    <xf numFmtId="185" fontId="36" fillId="0" borderId="0" xfId="1" applyNumberFormat="1" applyFont="1" applyFill="1" applyBorder="1"/>
    <xf numFmtId="185" fontId="36" fillId="0" borderId="0" xfId="1" applyNumberFormat="1" applyFont="1" applyFill="1"/>
    <xf numFmtId="39" fontId="36" fillId="0" borderId="5" xfId="35" applyNumberFormat="1" applyFont="1" applyFill="1" applyBorder="1"/>
    <xf numFmtId="39" fontId="36" fillId="0" borderId="5" xfId="35" applyNumberFormat="1" applyFont="1" applyFill="1" applyBorder="1" applyAlignment="1">
      <alignment horizontal="center"/>
    </xf>
    <xf numFmtId="39" fontId="36" fillId="0" borderId="0" xfId="35" applyNumberFormat="1" applyFont="1" applyFill="1" applyBorder="1"/>
    <xf numFmtId="165" fontId="50" fillId="0" borderId="0" xfId="98" applyNumberFormat="1" applyFont="1" applyFill="1" applyAlignment="1">
      <alignment horizontal="centerContinuous"/>
    </xf>
    <xf numFmtId="39" fontId="50" fillId="0" borderId="0" xfId="29" applyNumberFormat="1" applyFont="1" applyFill="1" applyAlignment="1">
      <alignment horizontal="centerContinuous"/>
    </xf>
    <xf numFmtId="39" fontId="50" fillId="0" borderId="0" xfId="98" applyFont="1" applyFill="1" applyAlignment="1">
      <alignment horizontal="centerContinuous"/>
    </xf>
    <xf numFmtId="39" fontId="36" fillId="0" borderId="0" xfId="98" applyFont="1" applyFill="1" applyAlignment="1">
      <alignment horizontal="centerContinuous"/>
    </xf>
    <xf numFmtId="39" fontId="36" fillId="0" borderId="0" xfId="0" applyNumberFormat="1" applyFont="1" applyFill="1" applyAlignment="1">
      <alignment horizontal="centerContinuous"/>
    </xf>
    <xf numFmtId="0" fontId="36" fillId="0" borderId="0" xfId="0" applyFont="1" applyFill="1" applyAlignment="1">
      <alignment horizontal="centerContinuous"/>
    </xf>
    <xf numFmtId="39" fontId="36" fillId="0" borderId="0" xfId="102" applyFont="1" applyFill="1" applyAlignment="1">
      <alignment horizontal="centerContinuous"/>
    </xf>
    <xf numFmtId="39" fontId="36" fillId="0" borderId="0" xfId="29" applyNumberFormat="1" applyFont="1" applyFill="1" applyAlignment="1">
      <alignment horizontal="centerContinuous"/>
    </xf>
    <xf numFmtId="185" fontId="2" fillId="0" borderId="0" xfId="2" applyNumberFormat="1" applyFont="1" applyFill="1" applyBorder="1" applyAlignment="1" applyProtection="1"/>
    <xf numFmtId="39" fontId="2" fillId="0" borderId="0" xfId="102" applyNumberFormat="1" applyFont="1" applyFill="1" applyAlignment="1">
      <alignment horizontal="left" indent="3"/>
    </xf>
    <xf numFmtId="39" fontId="2" fillId="0" borderId="0" xfId="0" applyNumberFormat="1" applyFont="1" applyFill="1" applyAlignment="1">
      <alignment horizontal="center"/>
    </xf>
    <xf numFmtId="39" fontId="2" fillId="0" borderId="4" xfId="0" applyNumberFormat="1" applyFont="1" applyFill="1" applyBorder="1" applyAlignment="1">
      <alignment horizontal="center"/>
    </xf>
    <xf numFmtId="40" fontId="2" fillId="0" borderId="0" xfId="29" applyNumberFormat="1" applyFont="1" applyFill="1" applyAlignment="1">
      <alignment horizontal="left"/>
    </xf>
    <xf numFmtId="39" fontId="36" fillId="0" borderId="0" xfId="102" quotePrefix="1" applyNumberFormat="1" applyFont="1" applyFill="1" applyAlignment="1">
      <alignment horizontal="centerContinuous"/>
    </xf>
    <xf numFmtId="39" fontId="36" fillId="0" borderId="0" xfId="102" applyNumberFormat="1" applyFont="1" applyFill="1"/>
    <xf numFmtId="39" fontId="36" fillId="0" borderId="0" xfId="102" quotePrefix="1" applyNumberFormat="1" applyFont="1" applyFill="1" applyAlignment="1">
      <alignment horizontal="center"/>
    </xf>
    <xf numFmtId="39" fontId="43" fillId="0" borderId="0" xfId="102" applyNumberFormat="1" applyFont="1" applyFill="1"/>
    <xf numFmtId="39" fontId="36" fillId="0" borderId="0" xfId="102" applyNumberFormat="1" applyFont="1" applyFill="1" applyAlignment="1" applyProtection="1">
      <alignment horizontal="left"/>
    </xf>
    <xf numFmtId="0" fontId="43" fillId="0" borderId="4" xfId="0" applyFont="1" applyFill="1" applyBorder="1" applyAlignment="1">
      <alignment horizontal="centerContinuous" vertical="center" wrapText="1"/>
    </xf>
    <xf numFmtId="0" fontId="43" fillId="0" borderId="0" xfId="0" applyFont="1" applyFill="1" applyAlignment="1">
      <alignment vertical="center" wrapText="1"/>
    </xf>
    <xf numFmtId="0" fontId="43" fillId="0" borderId="7" xfId="0" applyFont="1" applyFill="1" applyBorder="1" applyAlignment="1">
      <alignment horizontal="center" vertical="center" wrapText="1"/>
    </xf>
    <xf numFmtId="0" fontId="43" fillId="0" borderId="7" xfId="0" applyFont="1" applyFill="1" applyBorder="1" applyAlignment="1">
      <alignment horizontal="centerContinuous" vertical="center" wrapText="1"/>
    </xf>
    <xf numFmtId="0" fontId="43" fillId="0" borderId="0" xfId="0" applyFont="1" applyFill="1" applyAlignment="1">
      <alignment horizontal="centerContinuous" vertical="center" wrapText="1"/>
    </xf>
    <xf numFmtId="0" fontId="43" fillId="0" borderId="0" xfId="0" applyFont="1" applyFill="1" applyAlignment="1">
      <alignment horizontal="center" vertical="center" wrapText="1"/>
    </xf>
    <xf numFmtId="0" fontId="43" fillId="0" borderId="0" xfId="0" applyFont="1" applyFill="1" applyAlignment="1">
      <alignment horizontal="center" vertical="center"/>
    </xf>
    <xf numFmtId="188" fontId="36" fillId="0" borderId="0" xfId="1" applyNumberFormat="1" applyFont="1" applyFill="1" applyAlignment="1">
      <alignment horizontal="center" vertical="center" wrapText="1"/>
    </xf>
    <xf numFmtId="39" fontId="36" fillId="0" borderId="0" xfId="102" applyNumberFormat="1" applyFont="1" applyFill="1" applyAlignment="1" applyProtection="1">
      <alignment horizontal="left" indent="2"/>
    </xf>
    <xf numFmtId="187" fontId="36" fillId="0" borderId="7" xfId="1" applyNumberFormat="1" applyFont="1" applyFill="1" applyBorder="1" applyAlignment="1">
      <alignment horizontal="right" vertical="top" wrapText="1"/>
    </xf>
    <xf numFmtId="187" fontId="36" fillId="0" borderId="0" xfId="1" applyNumberFormat="1" applyFont="1" applyFill="1" applyBorder="1" applyAlignment="1">
      <alignment horizontal="right" vertical="top" wrapText="1"/>
    </xf>
    <xf numFmtId="39" fontId="36" fillId="0" borderId="0" xfId="32" applyNumberFormat="1" applyFont="1" applyFill="1" applyAlignment="1">
      <alignment horizontal="left" indent="2"/>
    </xf>
    <xf numFmtId="39" fontId="36" fillId="0" borderId="0" xfId="102" applyNumberFormat="1" applyFont="1" applyFill="1" applyAlignment="1">
      <alignment horizontal="left" indent="2"/>
    </xf>
    <xf numFmtId="39" fontId="42" fillId="0" borderId="0" xfId="35" applyNumberFormat="1" applyFont="1" applyFill="1" applyBorder="1"/>
    <xf numFmtId="39" fontId="37" fillId="0" borderId="0" xfId="103" applyNumberFormat="1" applyFont="1" applyFill="1" applyBorder="1" applyAlignment="1" applyProtection="1"/>
    <xf numFmtId="165" fontId="36" fillId="0" borderId="0" xfId="98" applyNumberFormat="1" applyFont="1" applyFill="1" applyAlignment="1">
      <alignment horizontal="centerContinuous"/>
    </xf>
    <xf numFmtId="39" fontId="36" fillId="0" borderId="0" xfId="102" applyNumberFormat="1" applyFont="1" applyFill="1" applyAlignment="1">
      <alignment horizontal="centerContinuous"/>
    </xf>
    <xf numFmtId="181" fontId="2" fillId="0" borderId="0" xfId="1" applyNumberFormat="1" applyFont="1" applyFill="1" applyBorder="1" applyAlignment="1">
      <alignment horizontal="center" vertical="center" wrapText="1"/>
    </xf>
    <xf numFmtId="39" fontId="36" fillId="0" borderId="0" xfId="103" applyNumberFormat="1" applyFont="1" applyFill="1" applyAlignment="1" applyProtection="1">
      <alignment horizontal="left"/>
    </xf>
    <xf numFmtId="39" fontId="36" fillId="0" borderId="0" xfId="103" applyNumberFormat="1" applyFont="1" applyFill="1"/>
    <xf numFmtId="177" fontId="36" fillId="0" borderId="0" xfId="103" applyNumberFormat="1" applyFont="1" applyFill="1"/>
    <xf numFmtId="177" fontId="36" fillId="0" borderId="0" xfId="103" applyNumberFormat="1" applyFont="1" applyFill="1" applyBorder="1"/>
    <xf numFmtId="39" fontId="47" fillId="0" borderId="4" xfId="102" applyNumberFormat="1" applyFont="1" applyFill="1" applyBorder="1" applyAlignment="1">
      <alignment horizontal="centerContinuous"/>
    </xf>
    <xf numFmtId="177" fontId="36" fillId="0" borderId="4" xfId="103" applyNumberFormat="1" applyFont="1" applyFill="1" applyBorder="1" applyAlignment="1">
      <alignment horizontal="centerContinuous"/>
    </xf>
    <xf numFmtId="39" fontId="36" fillId="0" borderId="4" xfId="32" applyNumberFormat="1" applyFont="1" applyFill="1" applyBorder="1" applyAlignment="1">
      <alignment horizontal="centerContinuous"/>
    </xf>
    <xf numFmtId="39" fontId="36" fillId="0" borderId="7" xfId="98" quotePrefix="1" applyNumberFormat="1" applyFont="1" applyFill="1" applyBorder="1" applyAlignment="1">
      <alignment horizontal="center"/>
    </xf>
    <xf numFmtId="39" fontId="36" fillId="0" borderId="7" xfId="98" quotePrefix="1" applyNumberFormat="1" applyFont="1" applyFill="1" applyBorder="1" applyAlignment="1">
      <alignment horizontal="centerContinuous"/>
    </xf>
    <xf numFmtId="164" fontId="36" fillId="0" borderId="0" xfId="103" applyNumberFormat="1" applyFont="1" applyFill="1" applyAlignment="1" applyProtection="1"/>
    <xf numFmtId="39" fontId="36" fillId="0" borderId="0" xfId="0" quotePrefix="1" applyNumberFormat="1" applyFont="1" applyFill="1" applyBorder="1" applyAlignment="1">
      <alignment horizontal="center"/>
    </xf>
    <xf numFmtId="164" fontId="36" fillId="0" borderId="0" xfId="0" applyNumberFormat="1" applyFont="1" applyFill="1"/>
    <xf numFmtId="39" fontId="36" fillId="0" borderId="0" xfId="0" applyNumberFormat="1" applyFont="1" applyFill="1" applyBorder="1" applyAlignment="1"/>
    <xf numFmtId="164" fontId="36" fillId="0" borderId="0" xfId="0" applyNumberFormat="1" applyFont="1" applyFill="1" applyAlignment="1">
      <alignment horizontal="left" indent="3"/>
    </xf>
    <xf numFmtId="186" fontId="2" fillId="0" borderId="0" xfId="31" applyNumberFormat="1" applyFont="1" applyFill="1"/>
    <xf numFmtId="165" fontId="31" fillId="0" borderId="0" xfId="29" applyNumberFormat="1" applyFont="1" applyFill="1" applyAlignment="1">
      <alignment horizontal="centerContinuous"/>
    </xf>
    <xf numFmtId="165" fontId="2" fillId="0" borderId="0" xfId="98" quotePrefix="1" applyNumberFormat="1" applyFont="1" applyFill="1" applyBorder="1" applyAlignment="1">
      <alignment horizontal="centerContinuous"/>
    </xf>
    <xf numFmtId="165" fontId="2" fillId="0" borderId="0" xfId="98" applyNumberFormat="1" applyFont="1" applyFill="1" applyBorder="1" applyAlignment="1">
      <alignment horizontal="centerContinuous"/>
    </xf>
    <xf numFmtId="186" fontId="2" fillId="0" borderId="0" xfId="100" applyNumberFormat="1" applyFont="1" applyFill="1"/>
    <xf numFmtId="186" fontId="36" fillId="0" borderId="6" xfId="1" applyNumberFormat="1" applyFont="1" applyFill="1" applyBorder="1"/>
    <xf numFmtId="186" fontId="36" fillId="0" borderId="0" xfId="1" applyNumberFormat="1" applyFont="1" applyFill="1"/>
    <xf numFmtId="186" fontId="36" fillId="0" borderId="0" xfId="1" applyNumberFormat="1" applyFont="1" applyFill="1" applyAlignment="1">
      <alignment horizontal="right"/>
    </xf>
    <xf numFmtId="186" fontId="36" fillId="0" borderId="6" xfId="1" applyNumberFormat="1" applyFont="1" applyFill="1" applyBorder="1" applyAlignment="1">
      <alignment horizontal="right"/>
    </xf>
    <xf numFmtId="186" fontId="36" fillId="0" borderId="0" xfId="1" quotePrefix="1" applyNumberFormat="1" applyFont="1" applyFill="1" applyBorder="1" applyAlignment="1">
      <alignment horizontal="right"/>
    </xf>
    <xf numFmtId="186" fontId="36" fillId="0" borderId="0" xfId="1" quotePrefix="1" applyNumberFormat="1" applyFont="1" applyFill="1" applyAlignment="1">
      <alignment horizontal="right"/>
    </xf>
    <xf numFmtId="186" fontId="2" fillId="0" borderId="0" xfId="102" quotePrefix="1" applyNumberFormat="1" applyFont="1" applyFill="1" applyBorder="1" applyAlignment="1">
      <alignment horizontal="right"/>
    </xf>
    <xf numFmtId="186" fontId="2" fillId="0" borderId="0" xfId="29" applyNumberFormat="1" applyFont="1" applyFill="1"/>
    <xf numFmtId="186" fontId="2" fillId="0" borderId="0" xfId="102" applyNumberFormat="1" applyFont="1" applyFill="1" applyBorder="1" applyAlignment="1">
      <alignment horizontal="center"/>
    </xf>
    <xf numFmtId="186" fontId="2" fillId="0" borderId="6" xfId="102" quotePrefix="1" applyNumberFormat="1" applyFont="1" applyFill="1" applyBorder="1" applyAlignment="1">
      <alignment horizontal="right"/>
    </xf>
    <xf numFmtId="186" fontId="2" fillId="0" borderId="0" xfId="1" applyNumberFormat="1" applyFont="1" applyFill="1"/>
    <xf numFmtId="186" fontId="2" fillId="0" borderId="0" xfId="1" applyNumberFormat="1" applyFont="1" applyFill="1" applyAlignment="1">
      <alignment horizontal="right"/>
    </xf>
    <xf numFmtId="186" fontId="2" fillId="0" borderId="0" xfId="102" applyNumberFormat="1" applyFont="1" applyFill="1" applyAlignment="1">
      <alignment horizontal="right"/>
    </xf>
    <xf numFmtId="186" fontId="42" fillId="0" borderId="0" xfId="0" applyNumberFormat="1" applyFont="1" applyFill="1"/>
    <xf numFmtId="186" fontId="42" fillId="0" borderId="6" xfId="3" applyNumberFormat="1" applyFont="1" applyFill="1" applyBorder="1" applyAlignment="1" applyProtection="1"/>
    <xf numFmtId="186" fontId="36" fillId="0" borderId="0" xfId="102" applyNumberFormat="1" applyFont="1" applyFill="1" applyAlignment="1">
      <alignment horizontal="center"/>
    </xf>
    <xf numFmtId="186" fontId="42" fillId="0" borderId="0" xfId="3" applyNumberFormat="1" applyFont="1" applyFill="1" applyBorder="1" applyAlignment="1" applyProtection="1"/>
    <xf numFmtId="186" fontId="36" fillId="0" borderId="0" xfId="29" applyNumberFormat="1" applyFont="1" applyFill="1" applyAlignment="1">
      <alignment horizontal="right"/>
    </xf>
    <xf numFmtId="186" fontId="36" fillId="0" borderId="8" xfId="29" applyNumberFormat="1" applyFont="1" applyFill="1" applyBorder="1"/>
    <xf numFmtId="186" fontId="36" fillId="0" borderId="0" xfId="29" applyNumberFormat="1" applyFont="1" applyFill="1"/>
    <xf numFmtId="186" fontId="36" fillId="0" borderId="0" xfId="100" applyNumberFormat="1" applyFont="1" applyFill="1"/>
    <xf numFmtId="186" fontId="36" fillId="0" borderId="4" xfId="29" applyNumberFormat="1" applyFont="1" applyFill="1" applyBorder="1"/>
    <xf numFmtId="186" fontId="36" fillId="0" borderId="0" xfId="29" applyNumberFormat="1" applyFont="1" applyFill="1" applyBorder="1"/>
    <xf numFmtId="186" fontId="43" fillId="0" borderId="6" xfId="29" applyNumberFormat="1" applyFont="1" applyFill="1" applyBorder="1"/>
    <xf numFmtId="186" fontId="2" fillId="0" borderId="0" xfId="35" applyNumberFormat="1" applyFont="1" applyFill="1" applyBorder="1"/>
    <xf numFmtId="186" fontId="2" fillId="0" borderId="0" xfId="1" applyNumberFormat="1" applyFont="1" applyFill="1" applyBorder="1" applyAlignment="1">
      <alignment horizontal="right"/>
    </xf>
    <xf numFmtId="186" fontId="2" fillId="0" borderId="0" xfId="1" applyNumberFormat="1" applyFont="1" applyFill="1" applyBorder="1"/>
    <xf numFmtId="186" fontId="2" fillId="0" borderId="7" xfId="1" applyNumberFormat="1" applyFont="1" applyFill="1" applyBorder="1"/>
    <xf numFmtId="186" fontId="2" fillId="0" borderId="6" xfId="1" applyNumberFormat="1" applyFont="1" applyFill="1" applyBorder="1"/>
    <xf numFmtId="186" fontId="2" fillId="0" borderId="0" xfId="35" applyNumberFormat="1" applyFont="1" applyFill="1"/>
    <xf numFmtId="186" fontId="2" fillId="0" borderId="4" xfId="35" applyNumberFormat="1" applyFont="1" applyFill="1" applyBorder="1"/>
    <xf numFmtId="186" fontId="2" fillId="0" borderId="4" xfId="0" applyNumberFormat="1" applyFont="1" applyFill="1" applyBorder="1"/>
    <xf numFmtId="186" fontId="2" fillId="0" borderId="0" xfId="102" applyNumberFormat="1" applyFont="1" applyFill="1" applyBorder="1"/>
    <xf numFmtId="186" fontId="36" fillId="0" borderId="8" xfId="1" applyNumberFormat="1" applyFont="1" applyFill="1" applyBorder="1"/>
    <xf numFmtId="186" fontId="36" fillId="0" borderId="0" xfId="35" applyNumberFormat="1" applyFont="1" applyFill="1"/>
    <xf numFmtId="186" fontId="36" fillId="0" borderId="0" xfId="1" applyNumberFormat="1" applyFont="1" applyFill="1" applyBorder="1"/>
    <xf numFmtId="186" fontId="36" fillId="0" borderId="6" xfId="35" applyNumberFormat="1" applyFont="1" applyFill="1" applyBorder="1"/>
    <xf numFmtId="186" fontId="2" fillId="0" borderId="0" xfId="2" applyNumberFormat="1" applyFont="1" applyFill="1" applyBorder="1" applyAlignment="1" applyProtection="1"/>
    <xf numFmtId="186" fontId="2" fillId="0" borderId="0" xfId="29" applyNumberFormat="1" applyFont="1" applyFill="1" applyBorder="1"/>
    <xf numFmtId="186" fontId="2" fillId="0" borderId="0" xfId="32" applyNumberFormat="1" applyFont="1" applyFill="1"/>
    <xf numFmtId="186" fontId="2" fillId="0" borderId="10" xfId="2" applyNumberFormat="1" applyFont="1" applyFill="1" applyBorder="1" applyAlignment="1" applyProtection="1"/>
    <xf numFmtId="186" fontId="36" fillId="0" borderId="0" xfId="102" applyNumberFormat="1" applyFont="1" applyFill="1" applyBorder="1" applyAlignment="1">
      <alignment vertical="top"/>
    </xf>
    <xf numFmtId="186" fontId="36" fillId="0" borderId="0" xfId="1" applyNumberFormat="1" applyFont="1" applyFill="1" applyBorder="1" applyAlignment="1">
      <alignment horizontal="center" vertical="top" wrapText="1"/>
    </xf>
    <xf numFmtId="186" fontId="36" fillId="0" borderId="0" xfId="102" applyNumberFormat="1" applyFont="1" applyFill="1" applyAlignment="1">
      <alignment vertical="top"/>
    </xf>
    <xf numFmtId="186" fontId="36" fillId="0" borderId="8" xfId="102" applyNumberFormat="1" applyFont="1" applyFill="1" applyBorder="1" applyAlignment="1">
      <alignment vertical="top"/>
    </xf>
    <xf numFmtId="186" fontId="36" fillId="0" borderId="0" xfId="32" applyNumberFormat="1" applyFont="1" applyFill="1" applyAlignment="1">
      <alignment vertical="top"/>
    </xf>
    <xf numFmtId="186" fontId="36" fillId="0" borderId="9" xfId="102" applyNumberFormat="1" applyFont="1" applyFill="1" applyBorder="1" applyAlignment="1">
      <alignment vertical="top"/>
    </xf>
    <xf numFmtId="186" fontId="2" fillId="0" borderId="6" xfId="2" applyNumberFormat="1" applyFont="1" applyFill="1" applyBorder="1" applyAlignment="1" applyProtection="1"/>
    <xf numFmtId="186" fontId="2" fillId="0" borderId="0" xfId="103" applyNumberFormat="1" applyFont="1" applyFill="1" applyBorder="1"/>
    <xf numFmtId="186" fontId="2" fillId="0" borderId="0" xfId="103" applyNumberFormat="1" applyFont="1" applyFill="1"/>
    <xf numFmtId="186" fontId="2" fillId="0" borderId="4" xfId="103" applyNumberFormat="1" applyFont="1" applyFill="1" applyBorder="1"/>
    <xf numFmtId="186" fontId="2" fillId="0" borderId="9" xfId="103" applyNumberFormat="1" applyFont="1" applyFill="1" applyBorder="1"/>
    <xf numFmtId="186" fontId="52" fillId="0" borderId="0" xfId="103" applyNumberFormat="1" applyFont="1" applyFill="1"/>
    <xf numFmtId="186" fontId="36" fillId="0" borderId="0" xfId="32" applyNumberFormat="1" applyFont="1" applyFill="1"/>
    <xf numFmtId="186" fontId="36" fillId="0" borderId="0" xfId="103" applyNumberFormat="1" applyFont="1" applyFill="1"/>
    <xf numFmtId="186" fontId="36" fillId="0" borderId="0" xfId="103" applyNumberFormat="1" applyFont="1" applyFill="1" applyBorder="1"/>
    <xf numFmtId="186" fontId="36" fillId="0" borderId="6" xfId="32" applyNumberFormat="1" applyFont="1" applyFill="1" applyBorder="1"/>
    <xf numFmtId="186" fontId="36" fillId="0" borderId="6" xfId="103" applyNumberFormat="1" applyFont="1" applyFill="1" applyBorder="1"/>
    <xf numFmtId="186" fontId="36" fillId="0" borderId="0" xfId="102" applyNumberFormat="1" applyFont="1" applyFill="1"/>
    <xf numFmtId="186" fontId="36" fillId="0" borderId="0" xfId="3" applyNumberFormat="1" applyFont="1" applyFill="1" applyBorder="1" applyAlignment="1"/>
    <xf numFmtId="186" fontId="36" fillId="0" borderId="0" xfId="0" applyNumberFormat="1" applyFont="1" applyFill="1"/>
    <xf numFmtId="186" fontId="36" fillId="0" borderId="6" xfId="0" applyNumberFormat="1" applyFont="1" applyFill="1" applyBorder="1"/>
    <xf numFmtId="186" fontId="36" fillId="0" borderId="0" xfId="102" applyNumberFormat="1" applyFont="1" applyFill="1" applyBorder="1"/>
    <xf numFmtId="186" fontId="36" fillId="0" borderId="0" xfId="0" applyNumberFormat="1" applyFont="1" applyFill="1" applyBorder="1" applyAlignment="1"/>
    <xf numFmtId="186" fontId="36" fillId="0" borderId="0" xfId="0" applyNumberFormat="1" applyFont="1" applyFill="1" applyBorder="1"/>
    <xf numFmtId="186" fontId="36" fillId="0" borderId="4" xfId="0" applyNumberFormat="1" applyFont="1" applyFill="1" applyBorder="1"/>
    <xf numFmtId="186" fontId="2" fillId="0" borderId="0" xfId="0" applyNumberFormat="1" applyFont="1" applyFill="1" applyBorder="1"/>
    <xf numFmtId="186" fontId="2" fillId="0" borderId="0" xfId="0" applyNumberFormat="1" applyFont="1" applyFill="1"/>
    <xf numFmtId="186" fontId="2" fillId="0" borderId="6" xfId="0" applyNumberFormat="1" applyFont="1" applyFill="1" applyBorder="1"/>
    <xf numFmtId="186" fontId="2" fillId="0" borderId="4" xfId="31" applyNumberFormat="1" applyFont="1" applyFill="1" applyBorder="1"/>
    <xf numFmtId="186" fontId="2" fillId="0" borderId="7" xfId="31" applyNumberFormat="1" applyFont="1" applyFill="1" applyBorder="1"/>
    <xf numFmtId="186" fontId="2" fillId="0" borderId="0" xfId="31" applyNumberFormat="1" applyFont="1" applyFill="1" applyBorder="1"/>
    <xf numFmtId="186" fontId="2" fillId="0" borderId="9" xfId="31" applyNumberFormat="1" applyFont="1" applyFill="1" applyBorder="1"/>
    <xf numFmtId="186" fontId="2" fillId="0" borderId="9" xfId="32" applyNumberFormat="1" applyFont="1" applyFill="1" applyBorder="1"/>
    <xf numFmtId="186" fontId="2" fillId="0" borderId="0" xfId="29" applyNumberFormat="1" applyFont="1" applyFill="1" applyBorder="1" applyAlignment="1">
      <alignment horizontal="right"/>
    </xf>
    <xf numFmtId="186" fontId="2" fillId="0" borderId="6" xfId="29" applyNumberFormat="1" applyFont="1" applyFill="1" applyBorder="1" applyAlignment="1">
      <alignment horizontal="right"/>
    </xf>
    <xf numFmtId="186" fontId="2" fillId="0" borderId="0" xfId="29" applyNumberFormat="1" applyFont="1" applyFill="1" applyAlignment="1">
      <alignment horizontal="right"/>
    </xf>
    <xf numFmtId="186" fontId="2" fillId="0" borderId="4" xfId="29" applyNumberFormat="1" applyFont="1" applyFill="1" applyBorder="1" applyAlignment="1">
      <alignment horizontal="right"/>
    </xf>
    <xf numFmtId="186" fontId="2" fillId="0" borderId="9" xfId="29" applyNumberFormat="1" applyFont="1" applyFill="1" applyBorder="1" applyAlignment="1">
      <alignment horizontal="right"/>
    </xf>
    <xf numFmtId="186" fontId="2" fillId="0" borderId="6" xfId="29" applyNumberFormat="1" applyFont="1" applyFill="1" applyBorder="1"/>
    <xf numFmtId="186" fontId="2" fillId="0" borderId="0" xfId="29" applyNumberFormat="1" applyFont="1" applyFill="1" applyBorder="1" applyAlignment="1">
      <alignment horizontal="center"/>
    </xf>
    <xf numFmtId="186" fontId="2" fillId="0" borderId="8" xfId="29" applyNumberFormat="1" applyFont="1" applyFill="1" applyBorder="1"/>
    <xf numFmtId="186" fontId="2" fillId="0" borderId="7" xfId="29" applyNumberFormat="1" applyFont="1" applyFill="1" applyBorder="1"/>
    <xf numFmtId="186" fontId="2" fillId="0" borderId="4" xfId="29" applyNumberFormat="1" applyFont="1" applyFill="1" applyBorder="1"/>
    <xf numFmtId="186" fontId="2" fillId="0" borderId="0" xfId="100" applyNumberFormat="1" applyFont="1" applyFill="1" applyBorder="1"/>
    <xf numFmtId="39" fontId="47" fillId="0" borderId="0" xfId="102" applyNumberFormat="1" applyFont="1" applyFill="1" applyBorder="1" applyAlignment="1">
      <alignment horizontal="centerContinuous"/>
    </xf>
    <xf numFmtId="39" fontId="36" fillId="0" borderId="0" xfId="102" applyNumberFormat="1" applyFont="1" applyFill="1" applyBorder="1" applyAlignment="1">
      <alignment horizontal="centerContinuous"/>
    </xf>
    <xf numFmtId="39" fontId="36" fillId="0" borderId="4" xfId="102" applyNumberFormat="1" applyFont="1" applyFill="1" applyBorder="1" applyAlignment="1">
      <alignment horizontal="center"/>
    </xf>
    <xf numFmtId="39" fontId="36" fillId="0" borderId="0" xfId="102" applyNumberFormat="1" applyFont="1" applyFill="1" applyBorder="1" applyAlignment="1">
      <alignment horizontal="center"/>
    </xf>
    <xf numFmtId="40" fontId="36" fillId="0" borderId="0" xfId="29" applyNumberFormat="1" applyFont="1" applyFill="1" applyBorder="1"/>
    <xf numFmtId="39" fontId="2" fillId="0" borderId="0" xfId="35" applyNumberFormat="1" applyFont="1" applyFill="1" applyAlignment="1">
      <alignment horizontal="left" indent="3"/>
    </xf>
    <xf numFmtId="39" fontId="2" fillId="0" borderId="0" xfId="100" quotePrefix="1" applyFont="1" applyFill="1" applyBorder="1" applyAlignment="1">
      <alignment horizontal="left"/>
    </xf>
    <xf numFmtId="39" fontId="2" fillId="0" borderId="0" xfId="100" quotePrefix="1" applyFont="1" applyFill="1" applyBorder="1" applyAlignment="1"/>
    <xf numFmtId="40" fontId="54" fillId="0" borderId="0" xfId="29" applyNumberFormat="1" applyFont="1" applyFill="1"/>
    <xf numFmtId="39" fontId="7" fillId="0" borderId="0" xfId="35" applyNumberFormat="1" applyFont="1" applyFill="1" applyAlignment="1">
      <alignment horizontal="center"/>
    </xf>
    <xf numFmtId="166" fontId="24" fillId="0" borderId="0" xfId="1" applyFont="1" applyFill="1" applyAlignment="1">
      <alignment horizontal="right"/>
    </xf>
    <xf numFmtId="39" fontId="2" fillId="0" borderId="0" xfId="32" applyNumberFormat="1" applyFont="1" applyFill="1" applyAlignment="1">
      <alignment horizontal="center"/>
    </xf>
    <xf numFmtId="0" fontId="2" fillId="0" borderId="0" xfId="102" quotePrefix="1" applyNumberFormat="1" applyFont="1" applyFill="1" applyBorder="1" applyAlignment="1">
      <alignment horizontal="center"/>
    </xf>
    <xf numFmtId="164" fontId="36" fillId="0" borderId="0" xfId="105" applyNumberFormat="1" applyFont="1" applyFill="1" applyAlignment="1"/>
    <xf numFmtId="0" fontId="36" fillId="0" borderId="0" xfId="35" applyFont="1" applyFill="1" applyAlignment="1"/>
    <xf numFmtId="0" fontId="59" fillId="0" borderId="0" xfId="0" applyFont="1" applyFill="1"/>
    <xf numFmtId="39" fontId="16" fillId="0" borderId="4" xfId="37" applyNumberFormat="1" applyFont="1" applyFill="1" applyBorder="1"/>
    <xf numFmtId="39" fontId="16" fillId="0" borderId="4" xfId="37" applyNumberFormat="1" applyFont="1" applyFill="1" applyBorder="1" applyAlignment="1">
      <alignment horizontal="center"/>
    </xf>
    <xf numFmtId="39" fontId="16" fillId="0" borderId="4" xfId="37" applyNumberFormat="1" applyFont="1" applyFill="1" applyBorder="1" applyAlignment="1">
      <alignment horizontal="centerContinuous"/>
    </xf>
    <xf numFmtId="164" fontId="16" fillId="0" borderId="4" xfId="37" applyNumberFormat="1" applyFont="1" applyFill="1" applyBorder="1" applyAlignment="1">
      <alignment horizontal="right"/>
    </xf>
    <xf numFmtId="39" fontId="16" fillId="0" borderId="0" xfId="37" applyNumberFormat="1" applyFont="1" applyFill="1" applyBorder="1" applyAlignment="1">
      <alignment horizontal="center"/>
    </xf>
    <xf numFmtId="186" fontId="2" fillId="0" borderId="0" xfId="100" applyNumberFormat="1" applyFont="1" applyFill="1" applyAlignment="1" applyProtection="1">
      <alignment horizontal="right"/>
    </xf>
    <xf numFmtId="186" fontId="2" fillId="0" borderId="6" xfId="100" applyNumberFormat="1" applyFont="1" applyFill="1" applyBorder="1" applyAlignment="1" applyProtection="1">
      <alignment horizontal="right"/>
    </xf>
    <xf numFmtId="39" fontId="51" fillId="0" borderId="0" xfId="31" applyNumberFormat="1" applyFont="1" applyFill="1" applyAlignment="1">
      <alignment horizontal="left" indent="2"/>
    </xf>
    <xf numFmtId="0" fontId="2" fillId="0" borderId="0" xfId="0" applyFont="1" applyFill="1" applyBorder="1"/>
    <xf numFmtId="39" fontId="2" fillId="0" borderId="0" xfId="98" quotePrefix="1" applyNumberFormat="1" applyFont="1" applyFill="1" applyBorder="1" applyAlignment="1">
      <alignment horizontal="centerContinuous"/>
    </xf>
    <xf numFmtId="186" fontId="2" fillId="0" borderId="0" xfId="1" applyNumberFormat="1" applyFont="1" applyFill="1" applyAlignment="1">
      <alignment horizontal="center" vertical="center" wrapText="1"/>
    </xf>
    <xf numFmtId="186" fontId="2" fillId="0" borderId="0" xfId="1" applyNumberFormat="1" applyFont="1" applyFill="1" applyBorder="1" applyAlignment="1">
      <alignment horizontal="center" vertical="center" wrapText="1"/>
    </xf>
    <xf numFmtId="181" fontId="2" fillId="0" borderId="6" xfId="1" applyNumberFormat="1" applyFont="1" applyFill="1" applyBorder="1" applyAlignment="1">
      <alignment horizontal="center" vertical="center" wrapText="1"/>
    </xf>
    <xf numFmtId="185" fontId="36" fillId="0" borderId="0" xfId="102" applyNumberFormat="1" applyFont="1" applyFill="1"/>
    <xf numFmtId="40" fontId="2" fillId="0" borderId="0" xfId="29" applyNumberFormat="1" applyFont="1" applyFill="1" applyAlignment="1">
      <alignment horizontal="left" indent="6"/>
    </xf>
    <xf numFmtId="0" fontId="36" fillId="0" borderId="0" xfId="29" applyFont="1" applyFill="1" applyAlignment="1">
      <alignment horizontal="left" indent="2"/>
    </xf>
    <xf numFmtId="39" fontId="2" fillId="0" borderId="4" xfId="99" applyNumberFormat="1" applyFont="1" applyFill="1" applyBorder="1" applyAlignment="1">
      <alignment horizontal="centerContinuous"/>
    </xf>
    <xf numFmtId="39" fontId="2" fillId="0" borderId="4" xfId="102" applyNumberFormat="1" applyFont="1" applyFill="1" applyBorder="1" applyAlignment="1">
      <alignment horizontal="centerContinuous"/>
    </xf>
    <xf numFmtId="39" fontId="2" fillId="0" borderId="8" xfId="102" applyNumberFormat="1" applyFont="1" applyFill="1" applyBorder="1" applyAlignment="1">
      <alignment horizontal="centerContinuous"/>
    </xf>
    <xf numFmtId="15" fontId="36" fillId="0" borderId="0" xfId="29" applyNumberFormat="1" applyFont="1" applyFill="1"/>
    <xf numFmtId="39" fontId="2" fillId="0" borderId="0" xfId="99" quotePrefix="1" applyNumberFormat="1" applyFont="1" applyFill="1" applyAlignment="1">
      <alignment horizontal="center"/>
    </xf>
    <xf numFmtId="39" fontId="2" fillId="0" borderId="4" xfId="99" quotePrefix="1" applyNumberFormat="1" applyFont="1" applyFill="1" applyBorder="1" applyAlignment="1">
      <alignment horizontal="center"/>
    </xf>
    <xf numFmtId="0" fontId="36" fillId="0" borderId="0" xfId="29" applyFont="1" applyFill="1" applyAlignment="1">
      <alignment horizontal="left" indent="4"/>
    </xf>
    <xf numFmtId="187" fontId="2" fillId="0" borderId="0" xfId="99" applyNumberFormat="1" applyFont="1" applyFill="1" applyAlignment="1">
      <alignment horizontal="right"/>
    </xf>
    <xf numFmtId="187" fontId="2" fillId="0" borderId="0" xfId="102" applyNumberFormat="1" applyFont="1" applyFill="1" applyAlignment="1">
      <alignment horizontal="right"/>
    </xf>
    <xf numFmtId="39" fontId="30" fillId="0" borderId="0" xfId="102" applyFont="1" applyFill="1" applyAlignment="1">
      <alignment horizontal="left" indent="2"/>
    </xf>
    <xf numFmtId="39" fontId="2" fillId="0" borderId="0" xfId="99" quotePrefix="1" applyNumberFormat="1" applyFont="1" applyFill="1" applyAlignment="1">
      <alignment horizontal="centerContinuous"/>
    </xf>
    <xf numFmtId="39" fontId="2" fillId="0" borderId="4" xfId="99" quotePrefix="1" applyNumberFormat="1" applyFont="1" applyFill="1" applyBorder="1" applyAlignment="1">
      <alignment horizontal="centerContinuous"/>
    </xf>
    <xf numFmtId="0" fontId="30" fillId="0" borderId="0" xfId="29" applyFont="1" applyFill="1" applyAlignment="1">
      <alignment horizontal="left" indent="2"/>
    </xf>
    <xf numFmtId="0" fontId="36" fillId="0" borderId="0" xfId="29" applyFont="1" applyFill="1" applyAlignment="1">
      <alignment horizontal="left" indent="3"/>
    </xf>
    <xf numFmtId="186" fontId="2" fillId="0" borderId="0" xfId="99" applyNumberFormat="1" applyFont="1" applyFill="1" applyAlignment="1">
      <alignment horizontal="right"/>
    </xf>
    <xf numFmtId="186" fontId="2" fillId="0" borderId="0" xfId="99" applyNumberFormat="1" applyFont="1" applyFill="1"/>
    <xf numFmtId="186" fontId="2" fillId="0" borderId="0" xfId="102" applyNumberFormat="1" applyFont="1" applyFill="1"/>
    <xf numFmtId="3" fontId="36" fillId="0" borderId="0" xfId="29" applyNumberFormat="1" applyFont="1" applyFill="1"/>
    <xf numFmtId="40" fontId="2" fillId="0" borderId="0" xfId="29" applyNumberFormat="1" applyFont="1" applyFill="1" applyBorder="1" applyAlignment="1">
      <alignment horizontal="center"/>
    </xf>
    <xf numFmtId="40" fontId="2" fillId="0" borderId="0" xfId="29" applyNumberFormat="1" applyFont="1" applyFill="1" applyAlignment="1">
      <alignment horizontal="center"/>
    </xf>
    <xf numFmtId="40" fontId="2" fillId="0" borderId="4" xfId="29" applyNumberFormat="1" applyFont="1" applyFill="1" applyBorder="1" applyAlignment="1">
      <alignment horizontal="center"/>
    </xf>
    <xf numFmtId="166" fontId="2" fillId="0" borderId="0" xfId="1" applyFont="1" applyFill="1" applyBorder="1" applyAlignment="1">
      <alignment horizontal="center"/>
    </xf>
    <xf numFmtId="188" fontId="2" fillId="0" borderId="0" xfId="29" applyNumberFormat="1" applyFont="1" applyFill="1" applyBorder="1" applyAlignment="1">
      <alignment horizontal="center"/>
    </xf>
    <xf numFmtId="188" fontId="2" fillId="0" borderId="4" xfId="29" applyNumberFormat="1" applyFont="1" applyFill="1" applyBorder="1" applyAlignment="1">
      <alignment horizontal="center"/>
    </xf>
    <xf numFmtId="186" fontId="2" fillId="0" borderId="0" xfId="29" applyNumberFormat="1" applyFont="1" applyFill="1" applyAlignment="1"/>
    <xf numFmtId="186" fontId="2" fillId="0" borderId="6" xfId="29" applyNumberFormat="1" applyFont="1" applyFill="1" applyBorder="1" applyAlignment="1"/>
    <xf numFmtId="186" fontId="2" fillId="0" borderId="0" xfId="29" applyNumberFormat="1" applyFont="1" applyFill="1" applyBorder="1" applyAlignment="1"/>
    <xf numFmtId="40" fontId="2" fillId="0" borderId="0" xfId="29" applyNumberFormat="1" applyFont="1" applyFill="1" applyAlignment="1">
      <alignment horizontal="left" indent="1"/>
    </xf>
    <xf numFmtId="0" fontId="54" fillId="0" borderId="0" xfId="0" quotePrefix="1" applyFont="1" applyFill="1"/>
    <xf numFmtId="39" fontId="59" fillId="0" borderId="0" xfId="98" applyFont="1" applyFill="1" applyAlignment="1" applyProtection="1">
      <alignment horizontal="left"/>
    </xf>
    <xf numFmtId="186" fontId="2" fillId="0" borderId="7" xfId="102" applyNumberFormat="1" applyFont="1" applyFill="1" applyBorder="1"/>
    <xf numFmtId="166" fontId="3" fillId="0" borderId="0" xfId="1" applyFill="1" applyAlignment="1">
      <alignment horizontal="right"/>
    </xf>
    <xf numFmtId="166" fontId="3" fillId="0" borderId="0" xfId="1" applyFill="1"/>
    <xf numFmtId="39" fontId="2" fillId="0" borderId="0" xfId="102" quotePrefix="1" applyNumberFormat="1" applyFont="1" applyFill="1" applyAlignment="1">
      <alignment horizontal="center"/>
    </xf>
    <xf numFmtId="39" fontId="2" fillId="0" borderId="11" xfId="102" applyNumberFormat="1" applyFont="1" applyFill="1" applyBorder="1" applyAlignment="1">
      <alignment horizontal="center"/>
    </xf>
    <xf numFmtId="39" fontId="2" fillId="0" borderId="11" xfId="102" applyNumberFormat="1" applyFont="1" applyFill="1" applyBorder="1" applyAlignment="1"/>
    <xf numFmtId="40" fontId="2" fillId="0" borderId="0" xfId="29" applyNumberFormat="1" applyFont="1" applyFill="1"/>
    <xf numFmtId="165" fontId="2" fillId="0" borderId="0" xfId="29" applyNumberFormat="1" applyFont="1" applyFill="1"/>
    <xf numFmtId="39" fontId="2" fillId="0" borderId="0" xfId="102" applyNumberFormat="1" applyFont="1" applyFill="1" applyBorder="1" applyAlignment="1">
      <alignment horizontal="center"/>
    </xf>
    <xf numFmtId="39" fontId="2" fillId="0" borderId="0" xfId="29" applyNumberFormat="1" applyFont="1" applyFill="1"/>
    <xf numFmtId="39" fontId="2" fillId="0" borderId="0" xfId="102" applyNumberFormat="1" applyFont="1" applyFill="1"/>
    <xf numFmtId="39" fontId="2" fillId="0" borderId="0" xfId="102" applyNumberFormat="1" applyFont="1" applyFill="1" applyBorder="1" applyAlignment="1"/>
    <xf numFmtId="165" fontId="2" fillId="0" borderId="0" xfId="29" applyNumberFormat="1" applyFont="1" applyFill="1" applyBorder="1"/>
    <xf numFmtId="165" fontId="2" fillId="0" borderId="0" xfId="29" applyNumberFormat="1" applyFont="1" applyFill="1" applyAlignment="1">
      <alignment horizontal="left"/>
    </xf>
    <xf numFmtId="39" fontId="2" fillId="0" borderId="0" xfId="98" quotePrefix="1" applyNumberFormat="1" applyFont="1" applyFill="1" applyBorder="1" applyAlignment="1">
      <alignment horizontal="center"/>
    </xf>
    <xf numFmtId="39" fontId="2" fillId="0" borderId="7" xfId="98" quotePrefix="1" applyNumberFormat="1" applyFont="1" applyFill="1" applyBorder="1" applyAlignment="1">
      <alignment horizontal="center"/>
    </xf>
    <xf numFmtId="39" fontId="2" fillId="0" borderId="7" xfId="98" quotePrefix="1" applyNumberFormat="1" applyFont="1" applyFill="1" applyBorder="1" applyAlignment="1">
      <alignment horizontal="centerContinuous"/>
    </xf>
    <xf numFmtId="39" fontId="2" fillId="0" borderId="0" xfId="32" applyNumberFormat="1" applyFont="1" applyFill="1" applyAlignment="1">
      <alignment horizontal="left" indent="2"/>
    </xf>
    <xf numFmtId="185" fontId="2" fillId="0" borderId="0" xfId="32" applyNumberFormat="1" applyFont="1" applyFill="1"/>
    <xf numFmtId="39" fontId="2" fillId="0" borderId="0" xfId="102" quotePrefix="1" applyNumberFormat="1" applyFont="1" applyFill="1" applyAlignment="1">
      <alignment horizontal="centerContinuous"/>
    </xf>
    <xf numFmtId="39" fontId="2" fillId="0" borderId="0" xfId="98" quotePrefix="1" applyNumberFormat="1" applyFont="1" applyFill="1" applyBorder="1" applyAlignment="1">
      <alignment horizontal="centerContinuous"/>
    </xf>
    <xf numFmtId="165" fontId="2" fillId="0" borderId="0" xfId="29" applyNumberFormat="1" applyFont="1" applyFill="1" applyBorder="1" applyAlignment="1">
      <alignment horizontal="centerContinuous"/>
    </xf>
    <xf numFmtId="186" fontId="2" fillId="0" borderId="0" xfId="29" applyNumberFormat="1" applyFont="1" applyFill="1" applyBorder="1" applyAlignment="1">
      <alignment horizontal="centerContinuous"/>
    </xf>
    <xf numFmtId="39" fontId="2" fillId="0" borderId="14" xfId="102" applyNumberFormat="1" applyFont="1" applyFill="1" applyBorder="1" applyAlignment="1">
      <alignment horizontal="centerContinuous"/>
    </xf>
    <xf numFmtId="4" fontId="24" fillId="0" borderId="0" xfId="1" quotePrefix="1" applyNumberFormat="1" applyFont="1" applyFill="1" applyBorder="1" applyAlignment="1">
      <alignment horizontal="right"/>
    </xf>
    <xf numFmtId="188" fontId="2" fillId="0" borderId="0" xfId="31" applyNumberFormat="1" applyFont="1" applyFill="1"/>
    <xf numFmtId="39" fontId="2" fillId="0" borderId="0" xfId="99" quotePrefix="1" applyNumberFormat="1" applyFont="1" applyFill="1" applyBorder="1" applyAlignment="1">
      <alignment horizontal="left"/>
    </xf>
    <xf numFmtId="165" fontId="2" fillId="0" borderId="0" xfId="29" applyNumberFormat="1" applyFont="1" applyFill="1" applyAlignment="1">
      <alignment horizontal="center"/>
    </xf>
    <xf numFmtId="165" fontId="2" fillId="0" borderId="12" xfId="29" applyNumberFormat="1" applyFont="1" applyFill="1" applyBorder="1" applyAlignment="1">
      <alignment horizontal="center"/>
    </xf>
    <xf numFmtId="39" fontId="2" fillId="0" borderId="0" xfId="99" applyNumberFormat="1" applyFont="1" applyFill="1" applyBorder="1" applyAlignment="1">
      <alignment horizontal="right"/>
    </xf>
    <xf numFmtId="164" fontId="2" fillId="0" borderId="0" xfId="29" applyNumberFormat="1" applyFont="1" applyFill="1" applyBorder="1"/>
    <xf numFmtId="39" fontId="2" fillId="0" borderId="0" xfId="35" applyNumberFormat="1" applyFont="1" applyFill="1" applyAlignment="1"/>
    <xf numFmtId="165" fontId="2" fillId="0" borderId="6" xfId="29" applyNumberFormat="1" applyFont="1" applyFill="1" applyBorder="1" applyAlignment="1">
      <alignment horizontal="right"/>
    </xf>
    <xf numFmtId="39" fontId="2" fillId="0" borderId="0" xfId="35" quotePrefix="1" applyNumberFormat="1" applyFont="1" applyFill="1" applyAlignment="1">
      <alignment horizontal="centerContinuous"/>
    </xf>
    <xf numFmtId="165" fontId="30" fillId="0" borderId="0" xfId="29" applyNumberFormat="1" applyFont="1"/>
    <xf numFmtId="39" fontId="2" fillId="0" borderId="0" xfId="35" applyNumberFormat="1" applyFont="1"/>
    <xf numFmtId="165" fontId="2" fillId="0" borderId="0" xfId="29" applyNumberFormat="1" applyFont="1" applyAlignment="1">
      <alignment horizontal="left"/>
    </xf>
    <xf numFmtId="165" fontId="2" fillId="0" borderId="0" xfId="29" applyNumberFormat="1" applyFont="1"/>
    <xf numFmtId="165" fontId="2" fillId="0" borderId="0" xfId="29" applyNumberFormat="1" applyFont="1" applyAlignment="1">
      <alignment horizontal="center"/>
    </xf>
    <xf numFmtId="39" fontId="2" fillId="0" borderId="0" xfId="99" applyFont="1"/>
    <xf numFmtId="39" fontId="2" fillId="0" borderId="0" xfId="29" applyNumberFormat="1" applyFont="1"/>
    <xf numFmtId="165" fontId="2" fillId="0" borderId="0" xfId="29" applyNumberFormat="1" applyFont="1" applyAlignment="1">
      <alignment horizontal="right"/>
    </xf>
    <xf numFmtId="165" fontId="2" fillId="0" borderId="0" xfId="29" applyNumberFormat="1" applyFont="1" applyAlignment="1">
      <alignment horizontal="centerContinuous"/>
    </xf>
    <xf numFmtId="39" fontId="2" fillId="0" borderId="15" xfId="35" applyNumberFormat="1" applyFont="1" applyBorder="1"/>
    <xf numFmtId="39" fontId="2" fillId="0" borderId="15" xfId="35" applyNumberFormat="1" applyFont="1" applyBorder="1" applyAlignment="1">
      <alignment horizontal="center"/>
    </xf>
    <xf numFmtId="39" fontId="2" fillId="0" borderId="15" xfId="99" applyFont="1" applyBorder="1" applyAlignment="1">
      <alignment horizontal="center"/>
    </xf>
    <xf numFmtId="39" fontId="2" fillId="0" borderId="0" xfId="102" quotePrefix="1" applyFont="1" applyAlignment="1">
      <alignment horizontal="center"/>
    </xf>
    <xf numFmtId="164" fontId="2" fillId="0" borderId="0" xfId="29" applyNumberFormat="1" applyFont="1"/>
    <xf numFmtId="186" fontId="2" fillId="0" borderId="0" xfId="29" applyNumberFormat="1" applyFont="1" applyAlignment="1">
      <alignment horizontal="right"/>
    </xf>
    <xf numFmtId="186" fontId="2" fillId="0" borderId="0" xfId="29" applyNumberFormat="1" applyFont="1"/>
    <xf numFmtId="186" fontId="2" fillId="0" borderId="6" xfId="29" applyNumberFormat="1" applyFont="1" applyBorder="1"/>
    <xf numFmtId="186" fontId="2" fillId="0" borderId="0" xfId="29" applyNumberFormat="1" applyFont="1" applyAlignment="1">
      <alignment horizontal="centerContinuous"/>
    </xf>
    <xf numFmtId="39" fontId="2" fillId="0" borderId="0" xfId="35" applyNumberFormat="1" applyFont="1" applyAlignment="1">
      <alignment horizontal="left" indent="5"/>
    </xf>
    <xf numFmtId="165" fontId="2" fillId="0" borderId="0" xfId="98" applyNumberFormat="1" applyFont="1" applyAlignment="1">
      <alignment horizontal="centerContinuous"/>
    </xf>
    <xf numFmtId="39" fontId="2" fillId="0" borderId="0" xfId="29" applyNumberFormat="1" applyFont="1" applyAlignment="1">
      <alignment horizontal="centerContinuous"/>
    </xf>
    <xf numFmtId="0" fontId="2" fillId="0" borderId="0" xfId="0" applyFont="1" applyAlignment="1">
      <alignment horizontal="centerContinuous"/>
    </xf>
    <xf numFmtId="39" fontId="2" fillId="0" borderId="0" xfId="98" applyFont="1" applyAlignment="1">
      <alignment horizontal="centerContinuous"/>
    </xf>
    <xf numFmtId="39" fontId="2" fillId="0" borderId="0" xfId="0" applyNumberFormat="1" applyFont="1" applyAlignment="1">
      <alignment horizontal="centerContinuous"/>
    </xf>
    <xf numFmtId="39" fontId="2" fillId="0" borderId="0" xfId="102" applyFont="1" applyAlignment="1">
      <alignment horizontal="centerContinuous"/>
    </xf>
    <xf numFmtId="39" fontId="2" fillId="0" borderId="0" xfId="102" applyFont="1"/>
    <xf numFmtId="186" fontId="43" fillId="0" borderId="0" xfId="29" applyNumberFormat="1" applyFont="1" applyFill="1" applyBorder="1"/>
    <xf numFmtId="40" fontId="2" fillId="0" borderId="0" xfId="29" quotePrefix="1" applyNumberFormat="1" applyFont="1" applyFill="1" applyAlignment="1">
      <alignment horizontal="centerContinuous"/>
    </xf>
    <xf numFmtId="39" fontId="2" fillId="0" borderId="0" xfId="29" quotePrefix="1" applyNumberFormat="1" applyFont="1" applyFill="1" applyAlignment="1">
      <alignment horizontal="centerContinuous"/>
    </xf>
    <xf numFmtId="39" fontId="2" fillId="0" borderId="0" xfId="102" applyNumberFormat="1" applyFont="1" applyFill="1" applyAlignment="1" applyProtection="1">
      <alignment horizontal="centerContinuous"/>
    </xf>
    <xf numFmtId="39" fontId="2" fillId="0" borderId="0" xfId="102" quotePrefix="1" applyNumberFormat="1" applyFont="1" applyFill="1" applyBorder="1" applyAlignment="1">
      <alignment horizontal="centerContinuous"/>
    </xf>
    <xf numFmtId="40" fontId="2" fillId="0" borderId="0" xfId="29" applyNumberFormat="1" applyFont="1" applyFill="1" applyAlignment="1">
      <alignment horizontal="centerContinuous"/>
    </xf>
    <xf numFmtId="39" fontId="2" fillId="0" borderId="0" xfId="31" quotePrefix="1" applyNumberFormat="1" applyFont="1" applyFill="1" applyAlignment="1">
      <alignment horizontal="centerContinuous"/>
    </xf>
    <xf numFmtId="39" fontId="2" fillId="0" borderId="0" xfId="31" applyNumberFormat="1" applyFont="1" applyFill="1" applyAlignment="1">
      <alignment horizontal="centerContinuous"/>
    </xf>
    <xf numFmtId="182" fontId="2" fillId="0" borderId="0" xfId="31" applyNumberFormat="1" applyFont="1" applyFill="1" applyAlignment="1">
      <alignment horizontal="centerContinuous"/>
    </xf>
    <xf numFmtId="39" fontId="2" fillId="0" borderId="0" xfId="100" applyFont="1" applyFill="1" applyAlignment="1">
      <alignment horizontal="centerContinuous"/>
    </xf>
    <xf numFmtId="39" fontId="2" fillId="0" borderId="12" xfId="100" applyFont="1" applyFill="1" applyBorder="1" applyAlignment="1">
      <alignment horizontal="centerContinuous"/>
    </xf>
    <xf numFmtId="39" fontId="2" fillId="0" borderId="13" xfId="100" applyFont="1" applyFill="1" applyBorder="1" applyAlignment="1">
      <alignment horizontal="center"/>
    </xf>
    <xf numFmtId="0" fontId="2" fillId="0" borderId="13" xfId="29" applyFont="1" applyFill="1" applyBorder="1" applyAlignment="1">
      <alignment horizontal="center"/>
    </xf>
    <xf numFmtId="186" fontId="2" fillId="0" borderId="16" xfId="102" quotePrefix="1" applyNumberFormat="1" applyFont="1" applyFill="1" applyBorder="1" applyAlignment="1">
      <alignment horizontal="right"/>
    </xf>
    <xf numFmtId="40" fontId="30" fillId="0" borderId="0" xfId="29" quotePrefix="1" applyNumberFormat="1" applyFont="1" applyFill="1" applyAlignment="1">
      <alignment horizontal="left"/>
    </xf>
    <xf numFmtId="39" fontId="30" fillId="0" borderId="0" xfId="99" quotePrefix="1" applyNumberFormat="1" applyFont="1" applyFill="1" applyBorder="1" applyAlignment="1">
      <alignment horizontal="left"/>
    </xf>
    <xf numFmtId="187" fontId="2" fillId="0" borderId="0" xfId="102" quotePrefix="1" applyNumberFormat="1" applyFont="1" applyFill="1" applyBorder="1" applyAlignment="1">
      <alignment horizontal="right"/>
    </xf>
    <xf numFmtId="164" fontId="48" fillId="0" borderId="0" xfId="97" applyNumberFormat="1" applyFont="1" applyFill="1" applyBorder="1" applyAlignment="1">
      <alignment horizontal="left" indent="4"/>
    </xf>
    <xf numFmtId="39" fontId="36" fillId="0" borderId="0" xfId="100" applyFont="1" applyFill="1" applyBorder="1"/>
    <xf numFmtId="0" fontId="36" fillId="0" borderId="0" xfId="29" applyFont="1" applyFill="1" applyBorder="1"/>
    <xf numFmtId="39" fontId="36" fillId="0" borderId="0" xfId="102" applyFont="1" applyFill="1" applyBorder="1"/>
    <xf numFmtId="39" fontId="36" fillId="0" borderId="0" xfId="102" applyFont="1" applyFill="1" applyBorder="1" applyAlignment="1">
      <alignment horizontal="center"/>
    </xf>
    <xf numFmtId="164" fontId="36" fillId="0" borderId="0" xfId="37" applyNumberFormat="1" applyFont="1" applyFill="1" applyBorder="1" applyAlignment="1">
      <alignment horizontal="left"/>
    </xf>
    <xf numFmtId="186" fontId="36" fillId="0" borderId="0" xfId="100" applyNumberFormat="1" applyFont="1" applyFill="1" applyBorder="1"/>
    <xf numFmtId="39" fontId="7" fillId="0" borderId="0" xfId="35" applyNumberFormat="1" applyFont="1" applyFill="1" applyAlignment="1"/>
    <xf numFmtId="182" fontId="2" fillId="0" borderId="16" xfId="31" applyNumberFormat="1" applyFont="1" applyFill="1" applyBorder="1"/>
    <xf numFmtId="182" fontId="2" fillId="0" borderId="6" xfId="31" applyNumberFormat="1" applyFont="1" applyFill="1" applyBorder="1"/>
    <xf numFmtId="165" fontId="30" fillId="0" borderId="0" xfId="29" applyNumberFormat="1" applyFont="1" applyFill="1" applyAlignment="1"/>
    <xf numFmtId="40" fontId="2" fillId="0" borderId="0" xfId="98" applyNumberFormat="1" applyFont="1" applyFill="1" applyBorder="1" applyAlignment="1" applyProtection="1">
      <alignment horizontal="center"/>
    </xf>
    <xf numFmtId="39" fontId="2" fillId="0" borderId="0" xfId="98" applyNumberFormat="1" applyFont="1" applyFill="1" applyBorder="1" applyAlignment="1" applyProtection="1">
      <alignment horizontal="center"/>
    </xf>
    <xf numFmtId="39" fontId="2" fillId="0" borderId="4" xfId="102" applyNumberFormat="1" applyFont="1" applyFill="1" applyBorder="1" applyAlignment="1">
      <alignment horizontal="center"/>
    </xf>
    <xf numFmtId="39" fontId="2" fillId="0" borderId="0" xfId="100" quotePrefix="1" applyFont="1" applyFill="1" applyBorder="1" applyAlignment="1">
      <alignment horizontal="center"/>
    </xf>
    <xf numFmtId="39" fontId="2" fillId="0" borderId="0" xfId="100" applyFont="1" applyFill="1" applyBorder="1" applyAlignment="1">
      <alignment horizontal="center"/>
    </xf>
    <xf numFmtId="39" fontId="2" fillId="0" borderId="0" xfId="102" quotePrefix="1" applyNumberFormat="1" applyFont="1" applyFill="1" applyAlignment="1">
      <alignment horizontal="center"/>
    </xf>
    <xf numFmtId="39" fontId="7" fillId="0" borderId="0" xfId="35" applyNumberFormat="1" applyFont="1" applyFill="1" applyAlignment="1">
      <alignment horizontal="center"/>
    </xf>
  </cellXfs>
  <cellStyles count="158">
    <cellStyle name="Comma" xfId="1" builtinId="3"/>
    <cellStyle name="Comma 12" xfId="2" xr:uid="{00000000-0005-0000-0000-000001000000}"/>
    <cellStyle name="Comma 12 2" xfId="3" xr:uid="{00000000-0005-0000-0000-000002000000}"/>
    <cellStyle name="Comma 12 2 2" xfId="113" xr:uid="{00000000-0005-0000-0000-000003000000}"/>
    <cellStyle name="Comma 12 2 3" xfId="112" xr:uid="{00000000-0005-0000-0000-000004000000}"/>
    <cellStyle name="Comma 13 2" xfId="4" xr:uid="{00000000-0005-0000-0000-000005000000}"/>
    <cellStyle name="Comma 2" xfId="5" xr:uid="{00000000-0005-0000-0000-000006000000}"/>
    <cellStyle name="Comma 2 2" xfId="6" xr:uid="{00000000-0005-0000-0000-000007000000}"/>
    <cellStyle name="Comma 2 3" xfId="7" xr:uid="{00000000-0005-0000-0000-000008000000}"/>
    <cellStyle name="Comma 2 3 2" xfId="8" xr:uid="{00000000-0005-0000-0000-000009000000}"/>
    <cellStyle name="Comma 2 3 2 2" xfId="116" xr:uid="{00000000-0005-0000-0000-00000A000000}"/>
    <cellStyle name="Comma 2 3 2 3" xfId="115" xr:uid="{00000000-0005-0000-0000-00000B000000}"/>
    <cellStyle name="Comma 2 4" xfId="117" xr:uid="{00000000-0005-0000-0000-00000C000000}"/>
    <cellStyle name="Comma 2 5" xfId="114" xr:uid="{00000000-0005-0000-0000-00000D000000}"/>
    <cellStyle name="Comma 3" xfId="9" xr:uid="{00000000-0005-0000-0000-00000E000000}"/>
    <cellStyle name="Comma 4" xfId="10" xr:uid="{00000000-0005-0000-0000-00000F000000}"/>
    <cellStyle name="Comma 4 2" xfId="11" xr:uid="{00000000-0005-0000-0000-000010000000}"/>
    <cellStyle name="Comma 5" xfId="12" xr:uid="{00000000-0005-0000-0000-000011000000}"/>
    <cellStyle name="Comma 6" xfId="13" xr:uid="{00000000-0005-0000-0000-000012000000}"/>
    <cellStyle name="Comma 7" xfId="14" xr:uid="{00000000-0005-0000-0000-000013000000}"/>
    <cellStyle name="Comma 8" xfId="15" xr:uid="{00000000-0005-0000-0000-000014000000}"/>
    <cellStyle name="Comma 8 2" xfId="16" xr:uid="{00000000-0005-0000-0000-000015000000}"/>
    <cellStyle name="Comma 9" xfId="17" xr:uid="{00000000-0005-0000-0000-000016000000}"/>
    <cellStyle name="comma zerodec" xfId="18" xr:uid="{00000000-0005-0000-0000-000017000000}"/>
    <cellStyle name="Currency 2" xfId="19" xr:uid="{00000000-0005-0000-0000-000018000000}"/>
    <cellStyle name="Currency 3" xfId="20" xr:uid="{00000000-0005-0000-0000-000019000000}"/>
    <cellStyle name="Currency1" xfId="21" xr:uid="{00000000-0005-0000-0000-00001A000000}"/>
    <cellStyle name="Currency1 28" xfId="22" xr:uid="{00000000-0005-0000-0000-00001B000000}"/>
    <cellStyle name="Dollar (zero dec)" xfId="23" xr:uid="{00000000-0005-0000-0000-00001C000000}"/>
    <cellStyle name="Grey" xfId="24" xr:uid="{00000000-0005-0000-0000-00001D000000}"/>
    <cellStyle name="Header1" xfId="25" xr:uid="{00000000-0005-0000-0000-00001E000000}"/>
    <cellStyle name="Header2" xfId="26" xr:uid="{00000000-0005-0000-0000-00001F000000}"/>
    <cellStyle name="Input [yellow]" xfId="27" xr:uid="{00000000-0005-0000-0000-000020000000}"/>
    <cellStyle name="Normal" xfId="0" builtinId="0"/>
    <cellStyle name="Normal - Style1" xfId="28" xr:uid="{00000000-0005-0000-0000-000022000000}"/>
    <cellStyle name="Normal 10" xfId="29" xr:uid="{00000000-0005-0000-0000-000023000000}"/>
    <cellStyle name="Normal 10 2" xfId="30" xr:uid="{00000000-0005-0000-0000-000024000000}"/>
    <cellStyle name="Normal 11" xfId="31" xr:uid="{00000000-0005-0000-0000-000025000000}"/>
    <cellStyle name="Normal 11 2" xfId="32" xr:uid="{00000000-0005-0000-0000-000026000000}"/>
    <cellStyle name="Normal 12" xfId="33" xr:uid="{00000000-0005-0000-0000-000027000000}"/>
    <cellStyle name="Normal 14" xfId="34" xr:uid="{00000000-0005-0000-0000-000028000000}"/>
    <cellStyle name="Normal 2" xfId="35" xr:uid="{00000000-0005-0000-0000-000029000000}"/>
    <cellStyle name="Normal 2 10" xfId="36" xr:uid="{00000000-0005-0000-0000-00002A000000}"/>
    <cellStyle name="Normal 2 2" xfId="37" xr:uid="{00000000-0005-0000-0000-00002B000000}"/>
    <cellStyle name="Normal 2 2 2" xfId="38" xr:uid="{00000000-0005-0000-0000-00002C000000}"/>
    <cellStyle name="Normal 2 3" xfId="39" xr:uid="{00000000-0005-0000-0000-00002D000000}"/>
    <cellStyle name="Normal 2 4" xfId="40" xr:uid="{00000000-0005-0000-0000-00002E000000}"/>
    <cellStyle name="Normal 2 5" xfId="41" xr:uid="{00000000-0005-0000-0000-00002F000000}"/>
    <cellStyle name="Normal 2 5 2" xfId="119" xr:uid="{00000000-0005-0000-0000-000030000000}"/>
    <cellStyle name="Normal 2 5 3" xfId="118" xr:uid="{00000000-0005-0000-0000-000031000000}"/>
    <cellStyle name="Normal 2_Note new STD" xfId="42" xr:uid="{00000000-0005-0000-0000-000032000000}"/>
    <cellStyle name="Normal 3" xfId="43" xr:uid="{00000000-0005-0000-0000-000033000000}"/>
    <cellStyle name="Normal 3 2" xfId="44" xr:uid="{00000000-0005-0000-0000-000034000000}"/>
    <cellStyle name="Normal 3 2 2" xfId="120" xr:uid="{00000000-0005-0000-0000-000035000000}"/>
    <cellStyle name="Normal 3 3" xfId="45" xr:uid="{00000000-0005-0000-0000-000036000000}"/>
    <cellStyle name="Normal 3 3 2" xfId="122" xr:uid="{00000000-0005-0000-0000-000037000000}"/>
    <cellStyle name="Normal 3 3 3" xfId="121" xr:uid="{00000000-0005-0000-0000-000038000000}"/>
    <cellStyle name="Normal 3_QLT-Q3'54-LEAD" xfId="46" xr:uid="{00000000-0005-0000-0000-000039000000}"/>
    <cellStyle name="Normal 4" xfId="47" xr:uid="{00000000-0005-0000-0000-00003A000000}"/>
    <cellStyle name="Normal 5" xfId="48" xr:uid="{00000000-0005-0000-0000-00003B000000}"/>
    <cellStyle name="Normal 5 2" xfId="49" xr:uid="{00000000-0005-0000-0000-00003C000000}"/>
    <cellStyle name="Normal 5 3" xfId="123" xr:uid="{00000000-0005-0000-0000-00003D000000}"/>
    <cellStyle name="Normal 6" xfId="50" xr:uid="{00000000-0005-0000-0000-00003E000000}"/>
    <cellStyle name="Normal 6 2" xfId="125" xr:uid="{00000000-0005-0000-0000-00003F000000}"/>
    <cellStyle name="Normal 6 3" xfId="124" xr:uid="{00000000-0005-0000-0000-000040000000}"/>
    <cellStyle name="Normal 7" xfId="51" xr:uid="{00000000-0005-0000-0000-000041000000}"/>
    <cellStyle name="Normal 8" xfId="52" xr:uid="{00000000-0005-0000-0000-000042000000}"/>
    <cellStyle name="Normal 8 2" xfId="53" xr:uid="{00000000-0005-0000-0000-000043000000}"/>
    <cellStyle name="Normal 9" xfId="54" xr:uid="{00000000-0005-0000-0000-000044000000}"/>
    <cellStyle name="Normal_C779A0245" xfId="55" xr:uid="{00000000-0005-0000-0000-000045000000}"/>
    <cellStyle name="Normal_W168-Dec'51-T3 วินท์คอม เทคโนโลยี" xfId="56" xr:uid="{00000000-0005-0000-0000-000046000000}"/>
    <cellStyle name="Percent [2]" xfId="57" xr:uid="{00000000-0005-0000-0000-000047000000}"/>
    <cellStyle name="Percent 2" xfId="58" xr:uid="{00000000-0005-0000-0000-000048000000}"/>
    <cellStyle name="Percent 3" xfId="59" xr:uid="{00000000-0005-0000-0000-000049000000}"/>
    <cellStyle name="เครื่องหมายจุลภาค 10" xfId="60" xr:uid="{00000000-0005-0000-0000-00004A000000}"/>
    <cellStyle name="เครื่องหมายจุลภาค 11" xfId="61" xr:uid="{00000000-0005-0000-0000-00004B000000}"/>
    <cellStyle name="เครื่องหมายจุลภาค 12" xfId="62" xr:uid="{00000000-0005-0000-0000-00004C000000}"/>
    <cellStyle name="เครื่องหมายจุลภาค 13" xfId="63" xr:uid="{00000000-0005-0000-0000-00004D000000}"/>
    <cellStyle name="เครื่องหมายจุลภาค 14" xfId="64" xr:uid="{00000000-0005-0000-0000-00004E000000}"/>
    <cellStyle name="เครื่องหมายจุลภาค 15" xfId="65" xr:uid="{00000000-0005-0000-0000-00004F000000}"/>
    <cellStyle name="เครื่องหมายจุลภาค 16" xfId="66" xr:uid="{00000000-0005-0000-0000-000050000000}"/>
    <cellStyle name="เครื่องหมายจุลภาค 17" xfId="67" xr:uid="{00000000-0005-0000-0000-000051000000}"/>
    <cellStyle name="เครื่องหมายจุลภาค 2" xfId="68" xr:uid="{00000000-0005-0000-0000-000052000000}"/>
    <cellStyle name="เครื่องหมายจุลภาค 2 2" xfId="69" xr:uid="{00000000-0005-0000-0000-000053000000}"/>
    <cellStyle name="เครื่องหมายจุลภาค 3" xfId="70" xr:uid="{00000000-0005-0000-0000-000054000000}"/>
    <cellStyle name="เครื่องหมายจุลภาค 4" xfId="71" xr:uid="{00000000-0005-0000-0000-000055000000}"/>
    <cellStyle name="เครื่องหมายจุลภาค 5" xfId="72" xr:uid="{00000000-0005-0000-0000-000056000000}"/>
    <cellStyle name="เครื่องหมายจุลภาค 6" xfId="73" xr:uid="{00000000-0005-0000-0000-000057000000}"/>
    <cellStyle name="เครื่องหมายจุลภาค 7" xfId="74" xr:uid="{00000000-0005-0000-0000-000058000000}"/>
    <cellStyle name="เครื่องหมายจุลภาค 8" xfId="75" xr:uid="{00000000-0005-0000-0000-000059000000}"/>
    <cellStyle name="เครื่องหมายจุลภาค 9" xfId="76" xr:uid="{00000000-0005-0000-0000-00005A000000}"/>
    <cellStyle name="เครื่องหมายจุลภาค_52-q2-qltแก้ไข" xfId="126" xr:uid="{00000000-0005-0000-0000-00005B000000}"/>
    <cellStyle name="น้บะภฒ_95" xfId="77" xr:uid="{00000000-0005-0000-0000-00005C000000}"/>
    <cellStyle name="ปกติ 10" xfId="78" xr:uid="{00000000-0005-0000-0000-00005D000000}"/>
    <cellStyle name="ปกติ 10 2" xfId="128" xr:uid="{00000000-0005-0000-0000-00005E000000}"/>
    <cellStyle name="ปกติ 10 3" xfId="127" xr:uid="{00000000-0005-0000-0000-00005F000000}"/>
    <cellStyle name="ปกติ 11" xfId="79" xr:uid="{00000000-0005-0000-0000-000060000000}"/>
    <cellStyle name="ปกติ 11 2" xfId="130" xr:uid="{00000000-0005-0000-0000-000061000000}"/>
    <cellStyle name="ปกติ 11 3" xfId="129" xr:uid="{00000000-0005-0000-0000-000062000000}"/>
    <cellStyle name="ปกติ 12" xfId="80" xr:uid="{00000000-0005-0000-0000-000063000000}"/>
    <cellStyle name="ปกติ 12 2" xfId="132" xr:uid="{00000000-0005-0000-0000-000064000000}"/>
    <cellStyle name="ปกติ 12 3" xfId="131" xr:uid="{00000000-0005-0000-0000-000065000000}"/>
    <cellStyle name="ปกติ 13" xfId="81" xr:uid="{00000000-0005-0000-0000-000066000000}"/>
    <cellStyle name="ปกติ 13 2" xfId="134" xr:uid="{00000000-0005-0000-0000-000067000000}"/>
    <cellStyle name="ปกติ 13 3" xfId="133" xr:uid="{00000000-0005-0000-0000-000068000000}"/>
    <cellStyle name="ปกติ 14" xfId="82" xr:uid="{00000000-0005-0000-0000-000069000000}"/>
    <cellStyle name="ปกติ 14 2" xfId="136" xr:uid="{00000000-0005-0000-0000-00006A000000}"/>
    <cellStyle name="ปกติ 14 3" xfId="135" xr:uid="{00000000-0005-0000-0000-00006B000000}"/>
    <cellStyle name="ปกติ 15" xfId="83" xr:uid="{00000000-0005-0000-0000-00006C000000}"/>
    <cellStyle name="ปกติ 15 2" xfId="138" xr:uid="{00000000-0005-0000-0000-00006D000000}"/>
    <cellStyle name="ปกติ 15 3" xfId="137" xr:uid="{00000000-0005-0000-0000-00006E000000}"/>
    <cellStyle name="ปกติ 16" xfId="84" xr:uid="{00000000-0005-0000-0000-00006F000000}"/>
    <cellStyle name="ปกติ 16 2" xfId="140" xr:uid="{00000000-0005-0000-0000-000070000000}"/>
    <cellStyle name="ปกติ 16 3" xfId="139" xr:uid="{00000000-0005-0000-0000-000071000000}"/>
    <cellStyle name="ปกติ 17" xfId="85" xr:uid="{00000000-0005-0000-0000-000072000000}"/>
    <cellStyle name="ปกติ 17 2" xfId="142" xr:uid="{00000000-0005-0000-0000-000073000000}"/>
    <cellStyle name="ปกติ 17 3" xfId="141" xr:uid="{00000000-0005-0000-0000-000074000000}"/>
    <cellStyle name="ปกติ 2" xfId="86" xr:uid="{00000000-0005-0000-0000-000075000000}"/>
    <cellStyle name="ปกติ 2 2" xfId="87" xr:uid="{00000000-0005-0000-0000-000076000000}"/>
    <cellStyle name="ปกติ 2 2 3 2" xfId="88" xr:uid="{00000000-0005-0000-0000-000077000000}"/>
    <cellStyle name="ปกติ 2 3" xfId="89" xr:uid="{00000000-0005-0000-0000-000078000000}"/>
    <cellStyle name="ปกติ 3" xfId="90" xr:uid="{00000000-0005-0000-0000-000079000000}"/>
    <cellStyle name="ปกติ 3 2" xfId="144" xr:uid="{00000000-0005-0000-0000-00007A000000}"/>
    <cellStyle name="ปกติ 3 3" xfId="143" xr:uid="{00000000-0005-0000-0000-00007B000000}"/>
    <cellStyle name="ปกติ 4" xfId="91" xr:uid="{00000000-0005-0000-0000-00007C000000}"/>
    <cellStyle name="ปกติ 4 2" xfId="146" xr:uid="{00000000-0005-0000-0000-00007D000000}"/>
    <cellStyle name="ปกติ 4 3" xfId="145" xr:uid="{00000000-0005-0000-0000-00007E000000}"/>
    <cellStyle name="ปกติ 5" xfId="92" xr:uid="{00000000-0005-0000-0000-00007F000000}"/>
    <cellStyle name="ปกติ 5 2" xfId="148" xr:uid="{00000000-0005-0000-0000-000080000000}"/>
    <cellStyle name="ปกติ 5 3" xfId="147" xr:uid="{00000000-0005-0000-0000-000081000000}"/>
    <cellStyle name="ปกติ 6" xfId="93" xr:uid="{00000000-0005-0000-0000-000082000000}"/>
    <cellStyle name="ปกติ 6 2" xfId="150" xr:uid="{00000000-0005-0000-0000-000083000000}"/>
    <cellStyle name="ปกติ 6 3" xfId="149" xr:uid="{00000000-0005-0000-0000-000084000000}"/>
    <cellStyle name="ปกติ 7" xfId="94" xr:uid="{00000000-0005-0000-0000-000085000000}"/>
    <cellStyle name="ปกติ 7 2" xfId="152" xr:uid="{00000000-0005-0000-0000-000086000000}"/>
    <cellStyle name="ปกติ 7 3" xfId="151" xr:uid="{00000000-0005-0000-0000-000087000000}"/>
    <cellStyle name="ปกติ 8" xfId="95" xr:uid="{00000000-0005-0000-0000-000088000000}"/>
    <cellStyle name="ปกติ 8 2" xfId="154" xr:uid="{00000000-0005-0000-0000-000089000000}"/>
    <cellStyle name="ปกติ 8 3" xfId="153" xr:uid="{00000000-0005-0000-0000-00008A000000}"/>
    <cellStyle name="ปกติ 9" xfId="96" xr:uid="{00000000-0005-0000-0000-00008B000000}"/>
    <cellStyle name="ปกติ 9 2" xfId="156" xr:uid="{00000000-0005-0000-0000-00008C000000}"/>
    <cellStyle name="ปกติ 9 3" xfId="155" xr:uid="{00000000-0005-0000-0000-00008D000000}"/>
    <cellStyle name="ปกติ_52-q2-qltแก้ไข" xfId="157" xr:uid="{00000000-0005-0000-0000-00008E000000}"/>
    <cellStyle name="ปกติ_Book2" xfId="97" xr:uid="{00000000-0005-0000-0000-00008F000000}"/>
    <cellStyle name="ปกติ_Sheet1" xfId="98" xr:uid="{00000000-0005-0000-0000-000090000000}"/>
    <cellStyle name="ปกติ_Sheet1 2" xfId="99" xr:uid="{00000000-0005-0000-0000-000091000000}"/>
    <cellStyle name="ปกติ_Sheet1 2 2 2" xfId="100" xr:uid="{00000000-0005-0000-0000-000092000000}"/>
    <cellStyle name="ปกติ_Sheet1 3 2" xfId="101" xr:uid="{00000000-0005-0000-0000-000093000000}"/>
    <cellStyle name="ปกติ_Sheet1 4" xfId="102" xr:uid="{00000000-0005-0000-0000-000094000000}"/>
    <cellStyle name="ปกติ_Sheet1 4 2" xfId="103" xr:uid="{00000000-0005-0000-0000-000095000000}"/>
    <cellStyle name="ปกติ_Sheet1_Dcon-Sep'47-t3" xfId="104" xr:uid="{00000000-0005-0000-0000-000096000000}"/>
    <cellStyle name="ปกติ_SPC-Dec'50-T3" xfId="105" xr:uid="{00000000-0005-0000-0000-000097000000}"/>
    <cellStyle name="ฤธถ [0]_95" xfId="106" xr:uid="{00000000-0005-0000-0000-000098000000}"/>
    <cellStyle name="ฤธถ_95" xfId="107" xr:uid="{00000000-0005-0000-0000-000099000000}"/>
    <cellStyle name="ล๋ศญ [0]_95" xfId="108" xr:uid="{00000000-0005-0000-0000-00009A000000}"/>
    <cellStyle name="ล๋ศญ_95" xfId="109" xr:uid="{00000000-0005-0000-0000-00009B000000}"/>
    <cellStyle name="วฅมุ_4ฟ๙ฝวภ " xfId="110" xr:uid="{00000000-0005-0000-0000-00009C000000}"/>
    <cellStyle name="หมายเหตุ 2" xfId="111" xr:uid="{00000000-0005-0000-0000-00009D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Users\-admin\Desktop\&#3585;&#3634;&#3619;&#3588;&#3635;&#3609;&#3623;&#3603;&#3626;&#3634;&#3619;&#3632;&#3626;&#3635;&#3588;&#3633;&#3597;&#3626;&#3635;&#3627;&#3619;&#3633;&#3610;&#3585;&#3634;&#3619;&#3626;&#3629;&#3610;&#3607;&#3634;&#36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Users\-admin\Desktop\&#3585;&#3634;&#3619;&#3588;&#3635;&#3609;&#3623;&#3603;&#3626;&#3634;&#3619;&#3632;&#3626;&#3635;&#3588;&#3633;&#3597;&#3626;&#3635;&#3627;&#3619;&#3633;&#3610;&#3585;&#3634;&#3619;&#3626;&#3629;&#3610;&#3607;&#3634;&#36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3591;&#3610;ENG_Q2'63/Users/-admin/Desktop/&#3585;&#3634;&#3619;&#3588;&#3635;&#3609;&#3623;&#3603;&#3626;&#3634;&#3619;&#3632;&#3626;&#3635;&#3588;&#3633;&#3597;&#3626;&#3635;&#3627;&#3619;&#3633;&#3610;&#3585;&#3634;&#3619;&#3626;&#3629;&#3610;&#3607;&#3634;&#36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02%20Work\Audit\03%20Job%20DTTJ\working%20paper\Job\Herba%2009\8110%20Sales-Local%20Combined%20Leadshee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02%20Work\Audit\03%20Job%20DTTJ\working%20paper\Job\Herba%2009\8110%20Sales-Local%20Combined%20Leadshee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3591;&#3610;ENG_Q2'63/02%20Work/Audit/03%20Job%20DTTJ/working%20paper/Job/Herba%2009/8110%20Sales-Local%20Combined%20Leadshee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ตารางคำนวณ Review"/>
      <sheetName val="แนวทางการวิเคราะห์"/>
      <sheetName val="EX 1"/>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ตารางคำนวณ Review"/>
      <sheetName val="แนวทางการวิเคราะห์"/>
      <sheetName val="EX 1"/>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ตารางคำนวณ Review"/>
      <sheetName val="แนวทางการวิเคราะห์"/>
      <sheetName val="EX 1"/>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sheetName val="Links"/>
      <sheetName val="Tickmarks"/>
      <sheetName val="Rollforward"/>
      <sheetName val="thershold"/>
      <sheetName val="Anaytical reviewed"/>
    </sheetNames>
    <sheetDataSet>
      <sheetData sheetId="0">
        <row r="2">
          <cell r="G2" t="str">
            <v>Preliminary</v>
          </cell>
          <cell r="I2" t="str">
            <v>AJE</v>
          </cell>
          <cell r="J2" t="str">
            <v>Adjusted</v>
          </cell>
          <cell r="K2" t="str">
            <v>RJE</v>
          </cell>
          <cell r="L2" t="str">
            <v>31/12/09</v>
          </cell>
          <cell r="N2" t="str">
            <v>31/12/08</v>
          </cell>
        </row>
        <row r="3">
          <cell r="G3" t="str">
            <v>GL</v>
          </cell>
          <cell r="N3" t="str">
            <v>{a}</v>
          </cell>
        </row>
        <row r="4">
          <cell r="G4">
            <v>0</v>
          </cell>
          <cell r="I4">
            <v>0</v>
          </cell>
          <cell r="J4">
            <v>0</v>
          </cell>
          <cell r="K4">
            <v>0</v>
          </cell>
          <cell r="L4">
            <v>0</v>
          </cell>
          <cell r="N4">
            <v>0</v>
          </cell>
        </row>
        <row r="5">
          <cell r="G5">
            <v>0</v>
          </cell>
          <cell r="I5">
            <v>0</v>
          </cell>
          <cell r="J5">
            <v>0</v>
          </cell>
          <cell r="K5">
            <v>0</v>
          </cell>
          <cell r="L5">
            <v>0</v>
          </cell>
          <cell r="N5">
            <v>0</v>
          </cell>
        </row>
        <row r="6">
          <cell r="G6">
            <v>0</v>
          </cell>
          <cell r="I6">
            <v>0</v>
          </cell>
          <cell r="J6">
            <v>0</v>
          </cell>
          <cell r="K6">
            <v>0</v>
          </cell>
          <cell r="L6">
            <v>0</v>
          </cell>
          <cell r="N6">
            <v>0</v>
          </cell>
        </row>
        <row r="8">
          <cell r="G8">
            <v>0</v>
          </cell>
          <cell r="I8">
            <v>0</v>
          </cell>
          <cell r="J8">
            <v>0</v>
          </cell>
          <cell r="K8">
            <v>0</v>
          </cell>
          <cell r="L8">
            <v>0</v>
          </cell>
          <cell r="N8">
            <v>0</v>
          </cell>
        </row>
        <row r="9">
          <cell r="G9">
            <v>0</v>
          </cell>
          <cell r="I9">
            <v>0</v>
          </cell>
          <cell r="J9">
            <v>0</v>
          </cell>
          <cell r="K9">
            <v>0</v>
          </cell>
          <cell r="L9">
            <v>0</v>
          </cell>
          <cell r="N9">
            <v>0</v>
          </cell>
        </row>
        <row r="10">
          <cell r="G10">
            <v>-798123269.75</v>
          </cell>
          <cell r="I10">
            <v>0</v>
          </cell>
          <cell r="J10">
            <v>-798123269.75</v>
          </cell>
          <cell r="K10">
            <v>0</v>
          </cell>
          <cell r="L10">
            <v>-798123269.75</v>
          </cell>
          <cell r="N10">
            <v>-1015677465.16</v>
          </cell>
        </row>
        <row r="11">
          <cell r="G11">
            <v>-798123269.75</v>
          </cell>
          <cell r="I11">
            <v>0</v>
          </cell>
          <cell r="J11">
            <v>-798123269.75</v>
          </cell>
          <cell r="K11">
            <v>0</v>
          </cell>
          <cell r="L11">
            <v>-798123269.75</v>
          </cell>
          <cell r="N11">
            <v>-1015677465.16</v>
          </cell>
        </row>
        <row r="12">
          <cell r="G12">
            <v>-798123269.75</v>
          </cell>
          <cell r="I12">
            <v>0</v>
          </cell>
          <cell r="J12">
            <v>-798123269.75</v>
          </cell>
          <cell r="K12">
            <v>0</v>
          </cell>
          <cell r="L12">
            <v>-798123269.75</v>
          </cell>
          <cell r="N12">
            <v>-1015677465.16</v>
          </cell>
        </row>
      </sheetData>
      <sheetData sheetId="1">
        <row r="1">
          <cell r="F1" t="str">
            <v>Preliminary</v>
          </cell>
          <cell r="G1" t="str">
            <v>AJE</v>
          </cell>
          <cell r="H1" t="str">
            <v>Adjusted</v>
          </cell>
          <cell r="I1" t="str">
            <v>RJE</v>
          </cell>
          <cell r="J1" t="str">
            <v>31/12/09</v>
          </cell>
          <cell r="K1" t="str">
            <v>31/12/08</v>
          </cell>
        </row>
        <row r="3">
          <cell r="F3">
            <v>0</v>
          </cell>
          <cell r="G3">
            <v>0</v>
          </cell>
          <cell r="H3">
            <v>0</v>
          </cell>
          <cell r="I3">
            <v>0</v>
          </cell>
          <cell r="J3">
            <v>0</v>
          </cell>
          <cell r="K3">
            <v>0</v>
          </cell>
        </row>
        <row r="4">
          <cell r="F4">
            <v>0</v>
          </cell>
          <cell r="G4">
            <v>0</v>
          </cell>
          <cell r="H4">
            <v>0</v>
          </cell>
          <cell r="I4">
            <v>0</v>
          </cell>
          <cell r="J4">
            <v>0</v>
          </cell>
          <cell r="K4">
            <v>0</v>
          </cell>
        </row>
        <row r="5">
          <cell r="F5">
            <v>0</v>
          </cell>
          <cell r="G5">
            <v>0</v>
          </cell>
          <cell r="H5">
            <v>0</v>
          </cell>
          <cell r="I5">
            <v>0</v>
          </cell>
          <cell r="J5">
            <v>0</v>
          </cell>
          <cell r="K5">
            <v>0</v>
          </cell>
        </row>
        <row r="7">
          <cell r="F7">
            <v>0</v>
          </cell>
          <cell r="G7">
            <v>0</v>
          </cell>
          <cell r="H7">
            <v>0</v>
          </cell>
          <cell r="I7">
            <v>0</v>
          </cell>
          <cell r="J7">
            <v>0</v>
          </cell>
          <cell r="K7">
            <v>0</v>
          </cell>
        </row>
        <row r="8">
          <cell r="F8">
            <v>0</v>
          </cell>
          <cell r="G8">
            <v>0</v>
          </cell>
          <cell r="H8">
            <v>0</v>
          </cell>
          <cell r="I8">
            <v>0</v>
          </cell>
          <cell r="J8">
            <v>0</v>
          </cell>
          <cell r="K8">
            <v>0</v>
          </cell>
        </row>
        <row r="9">
          <cell r="F9">
            <v>-798123269.75</v>
          </cell>
          <cell r="G9">
            <v>0</v>
          </cell>
          <cell r="H9">
            <v>-798123269.75</v>
          </cell>
          <cell r="I9">
            <v>0</v>
          </cell>
          <cell r="J9">
            <v>-798123269.75</v>
          </cell>
          <cell r="K9">
            <v>-1015677465.16</v>
          </cell>
        </row>
        <row r="10">
          <cell r="F10">
            <v>-798123269.75</v>
          </cell>
          <cell r="G10">
            <v>0</v>
          </cell>
          <cell r="H10">
            <v>-798123269.75</v>
          </cell>
          <cell r="I10">
            <v>0</v>
          </cell>
          <cell r="J10">
            <v>-798123269.75</v>
          </cell>
          <cell r="K10">
            <v>-1015677465.16</v>
          </cell>
        </row>
        <row r="11">
          <cell r="F11">
            <v>-798123269.75</v>
          </cell>
          <cell r="G11">
            <v>0</v>
          </cell>
          <cell r="H11">
            <v>-798123269.75</v>
          </cell>
          <cell r="I11">
            <v>0</v>
          </cell>
          <cell r="J11">
            <v>-798123269.75</v>
          </cell>
          <cell r="K11">
            <v>-1015677465.16</v>
          </cell>
        </row>
      </sheetData>
      <sheetData sheetId="2"/>
      <sheetData sheetId="3"/>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sheetName val="Links"/>
      <sheetName val="Tickmarks"/>
      <sheetName val="Rollforward"/>
      <sheetName val="thershold"/>
      <sheetName val="Anaytical reviewed"/>
    </sheetNames>
    <sheetDataSet>
      <sheetData sheetId="0">
        <row r="2">
          <cell r="G2" t="str">
            <v>Preliminary</v>
          </cell>
          <cell r="I2" t="str">
            <v>AJE</v>
          </cell>
          <cell r="J2" t="str">
            <v>Adjusted</v>
          </cell>
          <cell r="K2" t="str">
            <v>RJE</v>
          </cell>
          <cell r="L2" t="str">
            <v>31/12/09</v>
          </cell>
          <cell r="N2" t="str">
            <v>31/12/08</v>
          </cell>
        </row>
        <row r="3">
          <cell r="G3" t="str">
            <v>GL</v>
          </cell>
          <cell r="N3" t="str">
            <v>{a}</v>
          </cell>
        </row>
        <row r="4">
          <cell r="G4">
            <v>0</v>
          </cell>
          <cell r="I4">
            <v>0</v>
          </cell>
          <cell r="J4">
            <v>0</v>
          </cell>
          <cell r="K4">
            <v>0</v>
          </cell>
          <cell r="L4">
            <v>0</v>
          </cell>
          <cell r="N4">
            <v>0</v>
          </cell>
        </row>
        <row r="5">
          <cell r="G5">
            <v>0</v>
          </cell>
          <cell r="I5">
            <v>0</v>
          </cell>
          <cell r="J5">
            <v>0</v>
          </cell>
          <cell r="K5">
            <v>0</v>
          </cell>
          <cell r="L5">
            <v>0</v>
          </cell>
          <cell r="N5">
            <v>0</v>
          </cell>
        </row>
        <row r="6">
          <cell r="G6">
            <v>0</v>
          </cell>
          <cell r="I6">
            <v>0</v>
          </cell>
          <cell r="J6">
            <v>0</v>
          </cell>
          <cell r="K6">
            <v>0</v>
          </cell>
          <cell r="L6">
            <v>0</v>
          </cell>
          <cell r="N6">
            <v>0</v>
          </cell>
        </row>
        <row r="8">
          <cell r="G8">
            <v>0</v>
          </cell>
          <cell r="I8">
            <v>0</v>
          </cell>
          <cell r="J8">
            <v>0</v>
          </cell>
          <cell r="K8">
            <v>0</v>
          </cell>
          <cell r="L8">
            <v>0</v>
          </cell>
          <cell r="N8">
            <v>0</v>
          </cell>
        </row>
        <row r="9">
          <cell r="G9">
            <v>0</v>
          </cell>
          <cell r="I9">
            <v>0</v>
          </cell>
          <cell r="J9">
            <v>0</v>
          </cell>
          <cell r="K9">
            <v>0</v>
          </cell>
          <cell r="L9">
            <v>0</v>
          </cell>
          <cell r="N9">
            <v>0</v>
          </cell>
        </row>
        <row r="10">
          <cell r="G10">
            <v>-798123269.75</v>
          </cell>
          <cell r="I10">
            <v>0</v>
          </cell>
          <cell r="J10">
            <v>-798123269.75</v>
          </cell>
          <cell r="K10">
            <v>0</v>
          </cell>
          <cell r="L10">
            <v>-798123269.75</v>
          </cell>
          <cell r="N10">
            <v>-1015677465.16</v>
          </cell>
        </row>
        <row r="11">
          <cell r="G11">
            <v>-798123269.75</v>
          </cell>
          <cell r="I11">
            <v>0</v>
          </cell>
          <cell r="J11">
            <v>-798123269.75</v>
          </cell>
          <cell r="K11">
            <v>0</v>
          </cell>
          <cell r="L11">
            <v>-798123269.75</v>
          </cell>
          <cell r="N11">
            <v>-1015677465.16</v>
          </cell>
        </row>
      </sheetData>
      <sheetData sheetId="1">
        <row r="1">
          <cell r="F1" t="str">
            <v>Preliminary</v>
          </cell>
          <cell r="G1" t="str">
            <v>AJE</v>
          </cell>
          <cell r="H1" t="str">
            <v>Adjusted</v>
          </cell>
          <cell r="I1" t="str">
            <v>RJE</v>
          </cell>
          <cell r="J1" t="str">
            <v>31/12/09</v>
          </cell>
          <cell r="K1" t="str">
            <v>31/12/08</v>
          </cell>
        </row>
        <row r="3">
          <cell r="F3">
            <v>0</v>
          </cell>
          <cell r="G3">
            <v>0</v>
          </cell>
          <cell r="H3">
            <v>0</v>
          </cell>
          <cell r="I3">
            <v>0</v>
          </cell>
          <cell r="J3">
            <v>0</v>
          </cell>
          <cell r="K3">
            <v>0</v>
          </cell>
        </row>
        <row r="4">
          <cell r="F4">
            <v>0</v>
          </cell>
          <cell r="G4">
            <v>0</v>
          </cell>
          <cell r="H4">
            <v>0</v>
          </cell>
          <cell r="I4">
            <v>0</v>
          </cell>
          <cell r="J4">
            <v>0</v>
          </cell>
          <cell r="K4">
            <v>0</v>
          </cell>
        </row>
        <row r="5">
          <cell r="F5">
            <v>0</v>
          </cell>
          <cell r="G5">
            <v>0</v>
          </cell>
          <cell r="H5">
            <v>0</v>
          </cell>
          <cell r="I5">
            <v>0</v>
          </cell>
          <cell r="J5">
            <v>0</v>
          </cell>
          <cell r="K5">
            <v>0</v>
          </cell>
        </row>
        <row r="7">
          <cell r="F7">
            <v>0</v>
          </cell>
          <cell r="G7">
            <v>0</v>
          </cell>
          <cell r="H7">
            <v>0</v>
          </cell>
          <cell r="I7">
            <v>0</v>
          </cell>
          <cell r="J7">
            <v>0</v>
          </cell>
          <cell r="K7">
            <v>0</v>
          </cell>
        </row>
        <row r="8">
          <cell r="F8">
            <v>0</v>
          </cell>
          <cell r="G8">
            <v>0</v>
          </cell>
          <cell r="H8">
            <v>0</v>
          </cell>
          <cell r="I8">
            <v>0</v>
          </cell>
          <cell r="J8">
            <v>0</v>
          </cell>
          <cell r="K8">
            <v>0</v>
          </cell>
        </row>
        <row r="9">
          <cell r="F9">
            <v>-798123269.75</v>
          </cell>
          <cell r="G9">
            <v>0</v>
          </cell>
          <cell r="H9">
            <v>-798123269.75</v>
          </cell>
          <cell r="I9">
            <v>0</v>
          </cell>
          <cell r="J9">
            <v>-798123269.75</v>
          </cell>
          <cell r="K9">
            <v>-1015677465.16</v>
          </cell>
        </row>
        <row r="10">
          <cell r="F10">
            <v>-798123269.75</v>
          </cell>
          <cell r="G10">
            <v>0</v>
          </cell>
          <cell r="H10">
            <v>-798123269.75</v>
          </cell>
          <cell r="I10">
            <v>0</v>
          </cell>
          <cell r="J10">
            <v>-798123269.75</v>
          </cell>
          <cell r="K10">
            <v>-1015677465.16</v>
          </cell>
        </row>
        <row r="11">
          <cell r="F11">
            <v>-798123269.75</v>
          </cell>
          <cell r="G11">
            <v>0</v>
          </cell>
          <cell r="H11">
            <v>-798123269.75</v>
          </cell>
          <cell r="I11">
            <v>0</v>
          </cell>
          <cell r="J11">
            <v>-798123269.75</v>
          </cell>
          <cell r="K11">
            <v>-1015677465.16</v>
          </cell>
        </row>
      </sheetData>
      <sheetData sheetId="2"/>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sheetName val="Links"/>
      <sheetName val="Tickmarks"/>
      <sheetName val="Rollforward"/>
      <sheetName val="thershold"/>
      <sheetName val="Anaytical reviewed"/>
    </sheetNames>
    <sheetDataSet>
      <sheetData sheetId="0">
        <row r="2">
          <cell r="G2" t="str">
            <v>Preliminary</v>
          </cell>
          <cell r="I2" t="str">
            <v>AJE</v>
          </cell>
          <cell r="J2" t="str">
            <v>Adjusted</v>
          </cell>
          <cell r="K2" t="str">
            <v>RJE</v>
          </cell>
          <cell r="L2" t="str">
            <v>31/12/09</v>
          </cell>
          <cell r="N2" t="str">
            <v>31/12/08</v>
          </cell>
        </row>
        <row r="3">
          <cell r="G3" t="str">
            <v>GL</v>
          </cell>
          <cell r="N3" t="str">
            <v>{a}</v>
          </cell>
        </row>
        <row r="4">
          <cell r="G4">
            <v>0</v>
          </cell>
          <cell r="I4">
            <v>0</v>
          </cell>
          <cell r="J4">
            <v>0</v>
          </cell>
          <cell r="K4">
            <v>0</v>
          </cell>
          <cell r="L4">
            <v>0</v>
          </cell>
          <cell r="N4">
            <v>0</v>
          </cell>
        </row>
        <row r="5">
          <cell r="G5">
            <v>0</v>
          </cell>
          <cell r="I5">
            <v>0</v>
          </cell>
          <cell r="J5">
            <v>0</v>
          </cell>
          <cell r="K5">
            <v>0</v>
          </cell>
          <cell r="L5">
            <v>0</v>
          </cell>
          <cell r="N5">
            <v>0</v>
          </cell>
        </row>
        <row r="6">
          <cell r="G6">
            <v>0</v>
          </cell>
          <cell r="I6">
            <v>0</v>
          </cell>
          <cell r="J6">
            <v>0</v>
          </cell>
          <cell r="K6">
            <v>0</v>
          </cell>
          <cell r="L6">
            <v>0</v>
          </cell>
          <cell r="N6">
            <v>0</v>
          </cell>
        </row>
        <row r="8">
          <cell r="G8">
            <v>0</v>
          </cell>
          <cell r="I8">
            <v>0</v>
          </cell>
          <cell r="J8">
            <v>0</v>
          </cell>
          <cell r="K8">
            <v>0</v>
          </cell>
          <cell r="L8">
            <v>0</v>
          </cell>
          <cell r="N8">
            <v>0</v>
          </cell>
        </row>
        <row r="9">
          <cell r="G9">
            <v>0</v>
          </cell>
          <cell r="I9">
            <v>0</v>
          </cell>
          <cell r="J9">
            <v>0</v>
          </cell>
          <cell r="K9">
            <v>0</v>
          </cell>
          <cell r="L9">
            <v>0</v>
          </cell>
          <cell r="N9">
            <v>0</v>
          </cell>
        </row>
        <row r="10">
          <cell r="G10">
            <v>-798123269.75</v>
          </cell>
          <cell r="I10">
            <v>0</v>
          </cell>
          <cell r="J10">
            <v>-798123269.75</v>
          </cell>
          <cell r="K10">
            <v>0</v>
          </cell>
          <cell r="L10">
            <v>-798123269.75</v>
          </cell>
          <cell r="N10">
            <v>-1015677465.16</v>
          </cell>
        </row>
        <row r="11">
          <cell r="G11">
            <v>-798123269.75</v>
          </cell>
          <cell r="I11">
            <v>0</v>
          </cell>
          <cell r="J11">
            <v>-798123269.75</v>
          </cell>
          <cell r="K11">
            <v>0</v>
          </cell>
          <cell r="L11">
            <v>-798123269.75</v>
          </cell>
          <cell r="N11">
            <v>-1015677465.16</v>
          </cell>
        </row>
        <row r="12">
          <cell r="G12">
            <v>-798123269.75</v>
          </cell>
          <cell r="I12">
            <v>0</v>
          </cell>
          <cell r="J12">
            <v>-798123269.75</v>
          </cell>
          <cell r="K12">
            <v>0</v>
          </cell>
          <cell r="L12">
            <v>-798123269.75</v>
          </cell>
          <cell r="N12">
            <v>-1015677465.16</v>
          </cell>
        </row>
      </sheetData>
      <sheetData sheetId="1">
        <row r="1">
          <cell r="F1" t="str">
            <v>Preliminary</v>
          </cell>
          <cell r="G1" t="str">
            <v>AJE</v>
          </cell>
          <cell r="H1" t="str">
            <v>Adjusted</v>
          </cell>
          <cell r="I1" t="str">
            <v>RJE</v>
          </cell>
          <cell r="J1" t="str">
            <v>31/12/09</v>
          </cell>
          <cell r="K1" t="str">
            <v>31/12/08</v>
          </cell>
        </row>
        <row r="3">
          <cell r="F3">
            <v>0</v>
          </cell>
          <cell r="G3">
            <v>0</v>
          </cell>
          <cell r="H3">
            <v>0</v>
          </cell>
          <cell r="I3">
            <v>0</v>
          </cell>
          <cell r="J3">
            <v>0</v>
          </cell>
          <cell r="K3">
            <v>0</v>
          </cell>
        </row>
        <row r="4">
          <cell r="F4">
            <v>0</v>
          </cell>
          <cell r="G4">
            <v>0</v>
          </cell>
          <cell r="H4">
            <v>0</v>
          </cell>
          <cell r="I4">
            <v>0</v>
          </cell>
          <cell r="J4">
            <v>0</v>
          </cell>
          <cell r="K4">
            <v>0</v>
          </cell>
        </row>
        <row r="5">
          <cell r="F5">
            <v>0</v>
          </cell>
          <cell r="G5">
            <v>0</v>
          </cell>
          <cell r="H5">
            <v>0</v>
          </cell>
          <cell r="I5">
            <v>0</v>
          </cell>
          <cell r="J5">
            <v>0</v>
          </cell>
          <cell r="K5">
            <v>0</v>
          </cell>
        </row>
        <row r="7">
          <cell r="F7">
            <v>0</v>
          </cell>
          <cell r="G7">
            <v>0</v>
          </cell>
          <cell r="H7">
            <v>0</v>
          </cell>
          <cell r="I7">
            <v>0</v>
          </cell>
          <cell r="J7">
            <v>0</v>
          </cell>
          <cell r="K7">
            <v>0</v>
          </cell>
        </row>
        <row r="8">
          <cell r="F8">
            <v>0</v>
          </cell>
          <cell r="G8">
            <v>0</v>
          </cell>
          <cell r="H8">
            <v>0</v>
          </cell>
          <cell r="I8">
            <v>0</v>
          </cell>
          <cell r="J8">
            <v>0</v>
          </cell>
          <cell r="K8">
            <v>0</v>
          </cell>
        </row>
        <row r="9">
          <cell r="F9">
            <v>-798123269.75</v>
          </cell>
          <cell r="G9">
            <v>0</v>
          </cell>
          <cell r="H9">
            <v>-798123269.75</v>
          </cell>
          <cell r="I9">
            <v>0</v>
          </cell>
          <cell r="J9">
            <v>-798123269.75</v>
          </cell>
          <cell r="K9">
            <v>-1015677465.16</v>
          </cell>
        </row>
        <row r="10">
          <cell r="F10">
            <v>-798123269.75</v>
          </cell>
          <cell r="G10">
            <v>0</v>
          </cell>
          <cell r="H10">
            <v>-798123269.75</v>
          </cell>
          <cell r="I10">
            <v>0</v>
          </cell>
          <cell r="J10">
            <v>-798123269.75</v>
          </cell>
          <cell r="K10">
            <v>-1015677465.16</v>
          </cell>
        </row>
        <row r="11">
          <cell r="F11">
            <v>-798123269.75</v>
          </cell>
          <cell r="G11">
            <v>0</v>
          </cell>
          <cell r="H11">
            <v>-798123269.75</v>
          </cell>
          <cell r="I11">
            <v>0</v>
          </cell>
          <cell r="J11">
            <v>-798123269.75</v>
          </cell>
          <cell r="K11">
            <v>-1015677465.16</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CR125"/>
  <sheetViews>
    <sheetView tabSelected="1" zoomScale="80" zoomScaleNormal="80" zoomScaleSheetLayoutView="80" workbookViewId="0">
      <selection activeCell="O92" sqref="O92"/>
    </sheetView>
  </sheetViews>
  <sheetFormatPr defaultColWidth="11.42578125" defaultRowHeight="21.75"/>
  <cols>
    <col min="1" max="2" width="11.42578125" style="81" customWidth="1"/>
    <col min="3" max="6" width="9.140625" style="81" customWidth="1"/>
    <col min="7" max="7" width="6.7109375" style="81" customWidth="1"/>
    <col min="8" max="8" width="14.7109375" style="81" customWidth="1"/>
    <col min="9" max="9" width="4.7109375" style="81" customWidth="1"/>
    <col min="10" max="10" width="16" style="81" customWidth="1"/>
    <col min="11" max="11" width="11.140625" style="81" customWidth="1"/>
    <col min="12" max="16384" width="11.42578125" style="81"/>
  </cols>
  <sheetData>
    <row r="1" spans="1:96" ht="23.1" customHeight="1">
      <c r="A1" s="713" t="s">
        <v>29</v>
      </c>
      <c r="B1" s="713"/>
      <c r="C1" s="713"/>
      <c r="D1" s="713"/>
      <c r="E1" s="713"/>
      <c r="F1" s="713"/>
      <c r="G1" s="713"/>
      <c r="H1" s="713"/>
      <c r="I1" s="713"/>
      <c r="J1" s="713"/>
      <c r="K1" s="258"/>
      <c r="L1" s="258"/>
      <c r="M1" s="258"/>
    </row>
    <row r="2" spans="1:96">
      <c r="A2" s="712" t="s">
        <v>232</v>
      </c>
      <c r="B2" s="712"/>
      <c r="C2" s="712"/>
      <c r="D2" s="712"/>
      <c r="E2" s="712"/>
      <c r="F2" s="712"/>
      <c r="G2" s="712"/>
      <c r="H2" s="712"/>
      <c r="I2" s="712"/>
      <c r="J2" s="712"/>
      <c r="K2" s="254"/>
      <c r="L2" s="247"/>
      <c r="M2" s="247"/>
      <c r="N2" s="247"/>
      <c r="O2" s="247"/>
      <c r="P2" s="247"/>
      <c r="Q2" s="247"/>
      <c r="R2" s="247"/>
      <c r="S2" s="247"/>
      <c r="T2" s="247"/>
      <c r="U2" s="247"/>
      <c r="V2" s="247"/>
      <c r="W2" s="247"/>
      <c r="X2" s="247"/>
      <c r="Y2" s="247"/>
      <c r="Z2" s="247"/>
      <c r="AA2" s="247"/>
      <c r="AB2" s="247"/>
      <c r="AC2" s="247"/>
      <c r="AD2" s="247"/>
      <c r="AE2" s="247"/>
      <c r="AF2" s="247"/>
      <c r="AG2" s="247"/>
      <c r="AH2" s="247"/>
      <c r="AI2" s="247"/>
      <c r="AJ2" s="247"/>
      <c r="AK2" s="247"/>
      <c r="AL2" s="247"/>
      <c r="AM2" s="247"/>
      <c r="AN2" s="247"/>
      <c r="AO2" s="247"/>
      <c r="AP2" s="247"/>
      <c r="AQ2" s="247"/>
      <c r="AR2" s="247"/>
      <c r="AS2" s="247"/>
      <c r="AT2" s="247"/>
      <c r="AU2" s="247"/>
      <c r="AV2" s="247"/>
      <c r="AW2" s="247"/>
      <c r="AX2" s="247"/>
      <c r="AY2" s="247"/>
      <c r="AZ2" s="247"/>
      <c r="BA2" s="247"/>
      <c r="BB2" s="247"/>
      <c r="BC2" s="247"/>
      <c r="BD2" s="247"/>
      <c r="BE2" s="247"/>
      <c r="BF2" s="247"/>
      <c r="BG2" s="247"/>
      <c r="BH2" s="247"/>
      <c r="BI2" s="247"/>
      <c r="BJ2" s="247"/>
      <c r="BK2" s="247"/>
      <c r="BL2" s="247"/>
      <c r="BM2" s="247"/>
      <c r="BN2" s="247"/>
      <c r="BO2" s="247"/>
      <c r="BP2" s="247"/>
      <c r="BQ2" s="247"/>
      <c r="BR2" s="247"/>
      <c r="BS2" s="247"/>
      <c r="BT2" s="247"/>
      <c r="BU2" s="247"/>
      <c r="BV2" s="247"/>
      <c r="BW2" s="247"/>
      <c r="BX2" s="247"/>
      <c r="BY2" s="247"/>
      <c r="BZ2" s="247"/>
      <c r="CA2" s="247"/>
      <c r="CB2" s="247"/>
      <c r="CC2" s="247"/>
      <c r="CD2" s="247"/>
      <c r="CE2" s="247"/>
      <c r="CF2" s="247"/>
      <c r="CG2" s="247"/>
      <c r="CH2" s="247"/>
      <c r="CI2" s="247"/>
      <c r="CJ2" s="247"/>
      <c r="CK2" s="247"/>
      <c r="CL2" s="247"/>
      <c r="CM2" s="247"/>
      <c r="CN2" s="247"/>
      <c r="CO2" s="247"/>
      <c r="CP2" s="247"/>
      <c r="CQ2" s="247"/>
      <c r="CR2" s="247"/>
    </row>
    <row r="3" spans="1:96">
      <c r="A3" s="712" t="s">
        <v>722</v>
      </c>
      <c r="B3" s="712"/>
      <c r="C3" s="712"/>
      <c r="D3" s="712"/>
      <c r="E3" s="712"/>
      <c r="F3" s="712"/>
      <c r="G3" s="712"/>
      <c r="H3" s="712"/>
      <c r="I3" s="712"/>
      <c r="J3" s="712"/>
      <c r="K3" s="79"/>
      <c r="L3" s="79"/>
      <c r="M3" s="79"/>
      <c r="N3" s="79"/>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247"/>
      <c r="AP3" s="247"/>
      <c r="AQ3" s="247"/>
      <c r="AR3" s="247"/>
      <c r="AS3" s="247"/>
      <c r="AT3" s="247"/>
      <c r="AU3" s="247"/>
      <c r="AV3" s="247"/>
      <c r="AW3" s="247"/>
      <c r="AX3" s="247"/>
      <c r="AY3" s="247"/>
      <c r="AZ3" s="247"/>
      <c r="BA3" s="247"/>
      <c r="BB3" s="247"/>
      <c r="BC3" s="247"/>
      <c r="BD3" s="247"/>
      <c r="BE3" s="247"/>
      <c r="BF3" s="247"/>
      <c r="BG3" s="247"/>
      <c r="BH3" s="247"/>
      <c r="BI3" s="247"/>
      <c r="BJ3" s="247"/>
      <c r="BK3" s="247"/>
      <c r="BL3" s="247"/>
      <c r="BM3" s="247"/>
      <c r="BN3" s="247"/>
      <c r="BO3" s="247"/>
      <c r="BP3" s="247"/>
      <c r="BQ3" s="247"/>
      <c r="BR3" s="247"/>
      <c r="BS3" s="247"/>
      <c r="BT3" s="247"/>
      <c r="BU3" s="247"/>
      <c r="BV3" s="247"/>
      <c r="BW3" s="247"/>
      <c r="BX3" s="247"/>
      <c r="BY3" s="247"/>
      <c r="BZ3" s="247"/>
      <c r="CA3" s="247"/>
      <c r="CB3" s="247"/>
      <c r="CC3" s="247"/>
      <c r="CD3" s="247"/>
      <c r="CE3" s="247"/>
      <c r="CF3" s="247"/>
      <c r="CG3" s="247"/>
      <c r="CH3" s="247"/>
      <c r="CI3" s="247"/>
      <c r="CJ3" s="247"/>
      <c r="CK3" s="247"/>
      <c r="CL3" s="247"/>
      <c r="CM3" s="247"/>
      <c r="CN3" s="247"/>
      <c r="CO3" s="247"/>
      <c r="CP3" s="247"/>
      <c r="CQ3" s="247"/>
      <c r="CR3" s="247"/>
    </row>
    <row r="4" spans="1:96">
      <c r="A4" s="712" t="s">
        <v>30</v>
      </c>
      <c r="B4" s="712"/>
      <c r="C4" s="712"/>
      <c r="D4" s="712"/>
      <c r="E4" s="712"/>
      <c r="F4" s="712"/>
      <c r="G4" s="712"/>
      <c r="H4" s="712"/>
      <c r="I4" s="712"/>
      <c r="J4" s="712"/>
      <c r="K4" s="79"/>
      <c r="L4" s="79"/>
      <c r="M4" s="79"/>
      <c r="N4" s="79"/>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c r="AP4" s="247"/>
      <c r="AQ4" s="247"/>
      <c r="AR4" s="247"/>
      <c r="AS4" s="247"/>
      <c r="AT4" s="247"/>
      <c r="AU4" s="247"/>
      <c r="AV4" s="247"/>
      <c r="AW4" s="247"/>
      <c r="AX4" s="247"/>
      <c r="AY4" s="247"/>
      <c r="AZ4" s="247"/>
      <c r="BA4" s="247"/>
      <c r="BB4" s="247"/>
      <c r="BC4" s="247"/>
      <c r="BD4" s="247"/>
      <c r="BE4" s="247"/>
      <c r="BF4" s="247"/>
      <c r="BG4" s="247"/>
      <c r="BH4" s="247"/>
      <c r="BI4" s="247"/>
      <c r="BJ4" s="247"/>
      <c r="BK4" s="247"/>
      <c r="BL4" s="247"/>
      <c r="BM4" s="247"/>
      <c r="BN4" s="247"/>
      <c r="BO4" s="247"/>
      <c r="BP4" s="247"/>
      <c r="BQ4" s="247"/>
      <c r="BR4" s="247"/>
      <c r="BS4" s="247"/>
      <c r="BT4" s="247"/>
      <c r="BU4" s="247"/>
      <c r="BV4" s="247"/>
      <c r="BW4" s="247"/>
      <c r="BX4" s="247"/>
      <c r="BY4" s="247"/>
      <c r="BZ4" s="247"/>
      <c r="CA4" s="247"/>
      <c r="CB4" s="247"/>
      <c r="CC4" s="247"/>
      <c r="CD4" s="247"/>
      <c r="CE4" s="247"/>
      <c r="CF4" s="247"/>
      <c r="CG4" s="247"/>
      <c r="CH4" s="247"/>
      <c r="CI4" s="247"/>
      <c r="CJ4" s="247"/>
      <c r="CK4" s="247"/>
      <c r="CL4" s="247"/>
      <c r="CM4" s="247"/>
      <c r="CN4" s="247"/>
      <c r="CO4" s="247"/>
      <c r="CP4" s="247"/>
      <c r="CQ4" s="247"/>
      <c r="CR4" s="247"/>
    </row>
    <row r="5" spans="1:96">
      <c r="A5" s="80"/>
      <c r="B5" s="80"/>
      <c r="C5" s="80"/>
      <c r="D5" s="80"/>
      <c r="E5" s="80"/>
      <c r="F5" s="80"/>
      <c r="G5" s="80"/>
      <c r="H5" s="80"/>
      <c r="I5" s="80"/>
      <c r="J5" s="80"/>
      <c r="K5" s="80"/>
      <c r="L5" s="80"/>
      <c r="M5" s="80"/>
      <c r="N5" s="80"/>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c r="AS5" s="247"/>
      <c r="AT5" s="247"/>
      <c r="AU5" s="247"/>
      <c r="AV5" s="247"/>
      <c r="AW5" s="247"/>
      <c r="AX5" s="247"/>
      <c r="AY5" s="247"/>
      <c r="AZ5" s="247"/>
      <c r="BA5" s="247"/>
      <c r="BB5" s="247"/>
      <c r="BC5" s="247"/>
      <c r="BD5" s="247"/>
      <c r="BE5" s="247"/>
      <c r="BF5" s="247"/>
      <c r="BG5" s="247"/>
      <c r="BH5" s="247"/>
      <c r="BI5" s="247"/>
      <c r="BJ5" s="247"/>
      <c r="BK5" s="247"/>
      <c r="BL5" s="247"/>
      <c r="BM5" s="247"/>
      <c r="BN5" s="247"/>
      <c r="BO5" s="247"/>
      <c r="BP5" s="247"/>
      <c r="BQ5" s="247"/>
      <c r="BR5" s="247"/>
      <c r="BS5" s="247"/>
      <c r="BT5" s="247"/>
      <c r="BU5" s="247"/>
      <c r="BV5" s="247"/>
      <c r="BW5" s="247"/>
      <c r="BX5" s="247"/>
      <c r="BY5" s="247"/>
      <c r="BZ5" s="247"/>
      <c r="CA5" s="247"/>
      <c r="CB5" s="247"/>
      <c r="CC5" s="247"/>
      <c r="CD5" s="247"/>
      <c r="CE5" s="247"/>
      <c r="CF5" s="247"/>
      <c r="CG5" s="247"/>
      <c r="CH5" s="247"/>
      <c r="CI5" s="247"/>
      <c r="CJ5" s="247"/>
      <c r="CK5" s="247"/>
      <c r="CL5" s="247"/>
      <c r="CM5" s="247"/>
      <c r="CN5" s="247"/>
      <c r="CO5" s="247"/>
      <c r="CP5" s="247"/>
      <c r="CQ5" s="247"/>
      <c r="CR5" s="247"/>
    </row>
    <row r="6" spans="1:96" s="260" customFormat="1" ht="20.25" customHeight="1">
      <c r="A6" s="259" t="s">
        <v>231</v>
      </c>
    </row>
    <row r="7" spans="1:96" s="260" customFormat="1" ht="21.75" customHeight="1">
      <c r="A7" s="260" t="s">
        <v>31</v>
      </c>
    </row>
    <row r="8" spans="1:96" s="260" customFormat="1" ht="21.75" customHeight="1">
      <c r="A8" s="260" t="s">
        <v>32</v>
      </c>
    </row>
    <row r="9" spans="1:96" s="260" customFormat="1" ht="21.75" customHeight="1">
      <c r="A9" s="260" t="s">
        <v>570</v>
      </c>
    </row>
    <row r="10" spans="1:96" s="260" customFormat="1" ht="21.75" customHeight="1">
      <c r="A10" s="260" t="s">
        <v>793</v>
      </c>
    </row>
    <row r="11" spans="1:96" s="260" customFormat="1" ht="21.75" customHeight="1">
      <c r="B11" s="260" t="s">
        <v>790</v>
      </c>
    </row>
    <row r="12" spans="1:96" s="260" customFormat="1" ht="21.75" customHeight="1">
      <c r="B12" s="260" t="s">
        <v>791</v>
      </c>
    </row>
    <row r="13" spans="1:96" s="260" customFormat="1" ht="21.75" customHeight="1">
      <c r="B13" s="260" t="s">
        <v>792</v>
      </c>
    </row>
    <row r="14" spans="1:96" s="260" customFormat="1" ht="21.75" customHeight="1">
      <c r="A14" s="260" t="s">
        <v>33</v>
      </c>
    </row>
    <row r="15" spans="1:96" s="260" customFormat="1" ht="21.75" customHeight="1">
      <c r="B15" s="260" t="s">
        <v>287</v>
      </c>
    </row>
    <row r="16" spans="1:96" s="260" customFormat="1" ht="21.75" customHeight="1">
      <c r="B16" s="260" t="s">
        <v>288</v>
      </c>
    </row>
    <row r="17" spans="1:9" s="260" customFormat="1" ht="21.75" customHeight="1">
      <c r="B17" s="260" t="s">
        <v>34</v>
      </c>
    </row>
    <row r="18" spans="1:9" s="260" customFormat="1" ht="21.75" customHeight="1">
      <c r="B18" s="260" t="s">
        <v>35</v>
      </c>
    </row>
    <row r="19" spans="1:9" s="260" customFormat="1">
      <c r="B19" s="260" t="s">
        <v>333</v>
      </c>
    </row>
    <row r="20" spans="1:9" s="260" customFormat="1">
      <c r="A20" s="260" t="s">
        <v>334</v>
      </c>
    </row>
    <row r="21" spans="1:9" s="260" customFormat="1">
      <c r="B21" s="260" t="s">
        <v>647</v>
      </c>
    </row>
    <row r="22" spans="1:9" s="260" customFormat="1">
      <c r="A22" s="260" t="s">
        <v>649</v>
      </c>
    </row>
    <row r="23" spans="1:9" s="260" customFormat="1">
      <c r="A23" s="260" t="s">
        <v>650</v>
      </c>
    </row>
    <row r="24" spans="1:9" s="260" customFormat="1">
      <c r="A24" s="260" t="s">
        <v>651</v>
      </c>
    </row>
    <row r="25" spans="1:9" s="260" customFormat="1">
      <c r="A25" s="260" t="s">
        <v>637</v>
      </c>
    </row>
    <row r="26" spans="1:9" s="260" customFormat="1"/>
    <row r="27" spans="1:9" s="39" customFormat="1">
      <c r="A27" s="140" t="s">
        <v>217</v>
      </c>
      <c r="B27" s="140"/>
      <c r="C27" s="140"/>
      <c r="D27" s="140"/>
    </row>
    <row r="28" spans="1:9" s="39" customFormat="1" ht="21.75" customHeight="1">
      <c r="A28" s="36" t="s">
        <v>638</v>
      </c>
      <c r="B28" s="140"/>
      <c r="C28" s="140"/>
      <c r="D28" s="140"/>
    </row>
    <row r="29" spans="1:9" s="216" customFormat="1" ht="24" customHeight="1">
      <c r="B29" s="260" t="s">
        <v>342</v>
      </c>
    </row>
    <row r="30" spans="1:9" s="239" customFormat="1" ht="23.25">
      <c r="A30" s="238" t="s">
        <v>648</v>
      </c>
      <c r="B30" s="238"/>
      <c r="C30" s="238"/>
      <c r="D30" s="238"/>
      <c r="E30" s="238"/>
      <c r="F30" s="238"/>
      <c r="G30" s="238"/>
      <c r="H30" s="238"/>
      <c r="I30" s="238"/>
    </row>
    <row r="31" spans="1:9" s="239" customFormat="1" ht="23.25">
      <c r="A31" s="252" t="s">
        <v>565</v>
      </c>
      <c r="B31" s="238"/>
      <c r="C31" s="238"/>
      <c r="D31" s="238"/>
      <c r="E31" s="238"/>
      <c r="F31" s="238"/>
      <c r="G31" s="238"/>
      <c r="H31" s="238"/>
      <c r="I31" s="238"/>
    </row>
    <row r="32" spans="1:9" s="239" customFormat="1" ht="23.25">
      <c r="A32" s="252" t="s">
        <v>566</v>
      </c>
      <c r="B32" s="238"/>
      <c r="C32" s="238"/>
      <c r="D32" s="238"/>
      <c r="E32" s="238"/>
      <c r="F32" s="238"/>
      <c r="G32" s="238"/>
      <c r="H32" s="238"/>
      <c r="I32" s="238"/>
    </row>
    <row r="33" spans="1:11" s="241" customFormat="1" ht="23.25">
      <c r="A33" s="238"/>
      <c r="B33" s="238" t="s">
        <v>341</v>
      </c>
      <c r="C33" s="238"/>
      <c r="D33" s="238"/>
      <c r="E33" s="238"/>
      <c r="F33" s="238"/>
      <c r="G33" s="238"/>
      <c r="H33" s="238"/>
      <c r="I33" s="238"/>
      <c r="J33" s="240"/>
    </row>
    <row r="34" spans="1:11" s="241" customFormat="1" ht="25.5" customHeight="1">
      <c r="A34" s="238" t="s">
        <v>340</v>
      </c>
      <c r="B34" s="238"/>
      <c r="C34" s="238"/>
      <c r="D34" s="238"/>
      <c r="E34" s="238"/>
      <c r="F34" s="238"/>
      <c r="G34" s="238"/>
      <c r="H34" s="238"/>
      <c r="I34" s="238"/>
      <c r="J34" s="240"/>
    </row>
    <row r="35" spans="1:11" s="241" customFormat="1" ht="25.5" customHeight="1">
      <c r="A35" s="238"/>
      <c r="B35" s="238"/>
      <c r="C35" s="238"/>
      <c r="D35" s="238"/>
      <c r="E35" s="238"/>
      <c r="F35" s="238"/>
      <c r="G35" s="238"/>
      <c r="H35" s="238"/>
      <c r="I35" s="238"/>
      <c r="J35" s="240"/>
    </row>
    <row r="36" spans="1:11" s="241" customFormat="1" ht="25.5" customHeight="1">
      <c r="A36" s="238"/>
      <c r="B36" s="238"/>
      <c r="C36" s="238"/>
      <c r="D36" s="238"/>
      <c r="E36" s="238"/>
      <c r="F36" s="238"/>
      <c r="G36" s="238"/>
      <c r="H36" s="238"/>
      <c r="I36" s="238"/>
      <c r="J36" s="240"/>
    </row>
    <row r="37" spans="1:11" s="241" customFormat="1" ht="25.5" customHeight="1">
      <c r="A37" s="238"/>
      <c r="B37" s="238"/>
      <c r="C37" s="238"/>
      <c r="D37" s="238"/>
      <c r="E37" s="238"/>
      <c r="F37" s="238"/>
      <c r="G37" s="238"/>
      <c r="H37" s="238"/>
      <c r="I37" s="238"/>
      <c r="J37" s="240"/>
    </row>
    <row r="38" spans="1:11" s="241" customFormat="1" ht="25.5" customHeight="1">
      <c r="A38" s="238"/>
      <c r="B38" s="238"/>
      <c r="C38" s="238"/>
      <c r="D38" s="238"/>
      <c r="E38" s="238"/>
      <c r="F38" s="238"/>
      <c r="G38" s="238"/>
      <c r="H38" s="238"/>
      <c r="I38" s="238"/>
      <c r="J38" s="240"/>
    </row>
    <row r="39" spans="1:11" s="241" customFormat="1" ht="25.5" customHeight="1">
      <c r="A39" s="324" t="s">
        <v>42</v>
      </c>
      <c r="B39" s="324"/>
      <c r="C39" s="261"/>
      <c r="D39" s="261"/>
      <c r="E39" s="261"/>
      <c r="F39" s="261"/>
      <c r="G39" s="261"/>
      <c r="H39" s="261"/>
      <c r="I39" s="261"/>
      <c r="J39" s="261"/>
      <c r="K39" s="261"/>
    </row>
    <row r="40" spans="1:11" s="241" customFormat="1" ht="25.5" customHeight="1">
      <c r="A40" s="324" t="s">
        <v>43</v>
      </c>
      <c r="B40" s="324"/>
      <c r="C40" s="261"/>
      <c r="D40" s="261"/>
      <c r="E40" s="261"/>
      <c r="F40" s="261"/>
      <c r="G40" s="261"/>
      <c r="H40" s="261"/>
      <c r="I40" s="261"/>
      <c r="J40" s="261"/>
      <c r="K40" s="261"/>
    </row>
    <row r="41" spans="1:11" s="241" customFormat="1" ht="25.5" customHeight="1">
      <c r="A41" s="238"/>
      <c r="B41" s="238"/>
      <c r="C41" s="238"/>
      <c r="D41" s="238"/>
      <c r="E41" s="238"/>
      <c r="F41" s="238"/>
      <c r="G41" s="238"/>
      <c r="H41" s="238"/>
      <c r="I41" s="238"/>
      <c r="J41" s="240"/>
    </row>
    <row r="42" spans="1:11" s="241" customFormat="1" ht="25.5" customHeight="1">
      <c r="A42" s="330" t="s">
        <v>0</v>
      </c>
      <c r="B42" s="330"/>
      <c r="C42" s="330"/>
      <c r="D42" s="330"/>
      <c r="E42" s="330"/>
      <c r="F42" s="330"/>
      <c r="G42" s="330"/>
      <c r="H42" s="330"/>
      <c r="I42" s="330"/>
      <c r="J42" s="330"/>
      <c r="K42" s="330"/>
    </row>
    <row r="43" spans="1:11" s="241" customFormat="1" ht="25.5" customHeight="1">
      <c r="A43" s="308"/>
      <c r="B43" s="308"/>
      <c r="C43" s="308"/>
      <c r="D43" s="308"/>
      <c r="E43" s="308"/>
      <c r="F43" s="308"/>
      <c r="G43" s="308"/>
      <c r="H43" s="308"/>
      <c r="I43" s="308"/>
      <c r="J43" s="308"/>
      <c r="K43" s="308"/>
    </row>
    <row r="44" spans="1:11" s="241" customFormat="1" ht="25.5" customHeight="1">
      <c r="A44" s="140" t="s">
        <v>336</v>
      </c>
      <c r="B44" s="308"/>
      <c r="C44" s="308"/>
      <c r="D44" s="308"/>
      <c r="E44" s="308"/>
      <c r="F44" s="308"/>
      <c r="G44" s="308"/>
      <c r="H44" s="308"/>
      <c r="I44" s="308"/>
      <c r="J44" s="308"/>
      <c r="K44" s="308"/>
    </row>
    <row r="45" spans="1:11" s="241" customFormat="1" ht="25.5" customHeight="1">
      <c r="A45" s="36" t="s">
        <v>639</v>
      </c>
      <c r="B45" s="308"/>
      <c r="C45" s="308"/>
      <c r="D45" s="308"/>
      <c r="E45" s="308"/>
      <c r="F45" s="308"/>
      <c r="G45" s="308"/>
      <c r="H45" s="308"/>
      <c r="I45" s="308"/>
      <c r="J45" s="308"/>
      <c r="K45" s="308"/>
    </row>
    <row r="46" spans="1:11" s="236" customFormat="1" ht="23.25">
      <c r="A46" s="236" t="s">
        <v>216</v>
      </c>
      <c r="B46" s="236" t="s">
        <v>343</v>
      </c>
      <c r="C46" s="239"/>
      <c r="D46" s="239"/>
      <c r="E46" s="239"/>
    </row>
    <row r="47" spans="1:11" s="236" customFormat="1" ht="23.25">
      <c r="A47" s="239" t="s">
        <v>344</v>
      </c>
      <c r="B47" s="239"/>
      <c r="C47" s="239"/>
      <c r="D47" s="239"/>
      <c r="E47" s="239"/>
    </row>
    <row r="48" spans="1:11" s="236" customFormat="1" ht="23.25">
      <c r="A48" s="239" t="s">
        <v>337</v>
      </c>
      <c r="B48" s="239"/>
      <c r="C48" s="239"/>
      <c r="D48" s="239"/>
      <c r="E48" s="239"/>
    </row>
    <row r="49" spans="1:14" s="236" customFormat="1" ht="23.25" customHeight="1">
      <c r="A49" s="239" t="s">
        <v>345</v>
      </c>
      <c r="B49" s="239"/>
      <c r="C49" s="239"/>
      <c r="D49" s="239"/>
      <c r="E49" s="239"/>
    </row>
    <row r="50" spans="1:14" s="236" customFormat="1" ht="23.25" customHeight="1">
      <c r="A50" s="239" t="s">
        <v>346</v>
      </c>
      <c r="B50" s="239"/>
      <c r="C50" s="239"/>
      <c r="D50" s="239"/>
      <c r="E50" s="239"/>
    </row>
    <row r="51" spans="1:14" s="236" customFormat="1" ht="23.25" customHeight="1">
      <c r="A51" s="239" t="s">
        <v>338</v>
      </c>
      <c r="B51" s="239"/>
      <c r="C51" s="239"/>
      <c r="D51" s="239"/>
      <c r="E51" s="239"/>
    </row>
    <row r="52" spans="1:14" s="39" customFormat="1" ht="23.25" customHeight="1">
      <c r="A52" s="236" t="s">
        <v>216</v>
      </c>
      <c r="B52" s="237" t="s">
        <v>335</v>
      </c>
    </row>
    <row r="53" spans="1:14" s="39" customFormat="1" ht="23.25" customHeight="1">
      <c r="A53" s="236" t="s">
        <v>339</v>
      </c>
      <c r="B53" s="236"/>
    </row>
    <row r="54" spans="1:14" s="39" customFormat="1" ht="18" customHeight="1">
      <c r="A54" s="36" t="s">
        <v>640</v>
      </c>
      <c r="B54" s="138"/>
      <c r="D54" s="84"/>
      <c r="E54" s="139"/>
      <c r="F54" s="82"/>
    </row>
    <row r="55" spans="1:14" s="332" customFormat="1" ht="21.75" customHeight="1">
      <c r="B55" s="333" t="s">
        <v>669</v>
      </c>
      <c r="D55" s="334"/>
      <c r="E55" s="575"/>
      <c r="F55" s="576"/>
    </row>
    <row r="56" spans="1:14" s="332" customFormat="1" ht="21.75" customHeight="1">
      <c r="A56" s="335" t="s">
        <v>641</v>
      </c>
      <c r="B56" s="336"/>
      <c r="C56" s="337"/>
      <c r="D56" s="337"/>
    </row>
    <row r="57" spans="1:14" s="335" customFormat="1" ht="21.75" customHeight="1">
      <c r="A57" s="338" t="s">
        <v>670</v>
      </c>
      <c r="B57" s="338"/>
      <c r="E57" s="339"/>
      <c r="H57" s="340"/>
      <c r="I57" s="340"/>
      <c r="K57" s="341"/>
    </row>
    <row r="58" spans="1:14" s="335" customFormat="1" ht="21.75" customHeight="1">
      <c r="A58" s="338" t="s">
        <v>671</v>
      </c>
      <c r="B58" s="342"/>
      <c r="C58" s="342"/>
      <c r="D58" s="342"/>
      <c r="E58" s="342"/>
      <c r="F58" s="342"/>
      <c r="G58" s="342"/>
      <c r="H58" s="342"/>
      <c r="I58" s="342"/>
      <c r="J58" s="342"/>
      <c r="L58" s="343"/>
    </row>
    <row r="59" spans="1:14" s="332" customFormat="1" ht="20.25" customHeight="1">
      <c r="A59" s="338" t="s">
        <v>672</v>
      </c>
      <c r="B59" s="336"/>
      <c r="C59" s="337"/>
      <c r="D59" s="337"/>
    </row>
    <row r="60" spans="1:14" s="345" customFormat="1">
      <c r="A60" s="344" t="s">
        <v>351</v>
      </c>
    </row>
    <row r="61" spans="1:14" s="75" customFormat="1" ht="25.5" customHeight="1">
      <c r="A61" s="312"/>
      <c r="B61" s="331" t="s">
        <v>266</v>
      </c>
      <c r="C61" s="314"/>
      <c r="D61" s="316"/>
      <c r="E61" s="315"/>
      <c r="K61" s="311"/>
      <c r="L61" s="314"/>
    </row>
    <row r="62" spans="1:14" s="75" customFormat="1" ht="25.5" customHeight="1">
      <c r="A62" s="312"/>
      <c r="B62" s="315" t="s">
        <v>267</v>
      </c>
      <c r="C62" s="314"/>
      <c r="D62" s="316"/>
      <c r="E62" s="315"/>
      <c r="K62" s="311"/>
      <c r="L62" s="314"/>
    </row>
    <row r="63" spans="1:14" s="75" customFormat="1" ht="25.5" customHeight="1">
      <c r="A63" s="312" t="s">
        <v>347</v>
      </c>
      <c r="B63" s="331" t="s">
        <v>673</v>
      </c>
      <c r="C63" s="314"/>
      <c r="D63" s="316"/>
      <c r="E63" s="315"/>
      <c r="K63" s="311"/>
      <c r="L63" s="314"/>
    </row>
    <row r="64" spans="1:14" s="313" customFormat="1">
      <c r="B64" s="318" t="s">
        <v>268</v>
      </c>
      <c r="C64" s="319"/>
      <c r="D64" s="318"/>
      <c r="E64" s="318" t="s">
        <v>269</v>
      </c>
      <c r="M64" s="319"/>
      <c r="N64" s="319"/>
    </row>
    <row r="65" spans="1:14" s="313" customFormat="1">
      <c r="A65" s="317"/>
      <c r="B65" s="318" t="s">
        <v>270</v>
      </c>
      <c r="C65" s="319"/>
      <c r="D65" s="318"/>
      <c r="E65" s="318" t="s">
        <v>271</v>
      </c>
      <c r="M65" s="319"/>
      <c r="N65" s="319"/>
    </row>
    <row r="66" spans="1:14" s="313" customFormat="1">
      <c r="A66" s="317"/>
      <c r="B66" s="577" t="s">
        <v>674</v>
      </c>
      <c r="C66" s="319"/>
      <c r="D66" s="318"/>
      <c r="E66" s="318"/>
      <c r="M66" s="319"/>
      <c r="N66" s="319"/>
    </row>
    <row r="67" spans="1:14" s="313" customFormat="1">
      <c r="A67" s="317"/>
      <c r="B67" s="318" t="s">
        <v>272</v>
      </c>
      <c r="C67" s="320"/>
      <c r="D67" s="318"/>
      <c r="E67" s="318" t="s">
        <v>273</v>
      </c>
    </row>
    <row r="68" spans="1:14" s="313" customFormat="1">
      <c r="A68" s="317"/>
      <c r="B68" s="577" t="s">
        <v>675</v>
      </c>
      <c r="C68" s="320"/>
      <c r="D68" s="318"/>
      <c r="E68" s="318"/>
    </row>
    <row r="69" spans="1:14" s="313" customFormat="1">
      <c r="B69" s="318" t="s">
        <v>274</v>
      </c>
      <c r="C69" s="320"/>
      <c r="D69" s="322"/>
      <c r="E69" s="318" t="s">
        <v>275</v>
      </c>
    </row>
    <row r="70" spans="1:14" s="75" customFormat="1">
      <c r="A70" s="313"/>
      <c r="B70" s="318" t="s">
        <v>276</v>
      </c>
      <c r="C70" s="319"/>
      <c r="D70" s="322"/>
      <c r="E70" s="318" t="s">
        <v>277</v>
      </c>
      <c r="K70" s="311"/>
    </row>
    <row r="71" spans="1:14" s="75" customFormat="1">
      <c r="A71" s="313"/>
      <c r="B71" s="318" t="s">
        <v>349</v>
      </c>
      <c r="C71" s="319"/>
      <c r="D71" s="322"/>
      <c r="E71" s="318"/>
      <c r="K71" s="311"/>
    </row>
    <row r="72" spans="1:14" s="75" customFormat="1">
      <c r="A72" s="318" t="s">
        <v>571</v>
      </c>
      <c r="C72" s="319"/>
      <c r="D72" s="322"/>
      <c r="E72" s="318"/>
      <c r="K72" s="311"/>
    </row>
    <row r="73" spans="1:14" s="75" customFormat="1">
      <c r="A73" s="318" t="s">
        <v>350</v>
      </c>
      <c r="C73" s="319"/>
      <c r="D73" s="322"/>
      <c r="E73" s="318"/>
      <c r="K73" s="311"/>
    </row>
    <row r="74" spans="1:14" s="75" customFormat="1">
      <c r="A74" s="318" t="s">
        <v>348</v>
      </c>
      <c r="C74" s="319"/>
      <c r="D74" s="322"/>
      <c r="E74" s="318"/>
      <c r="K74" s="311"/>
    </row>
    <row r="75" spans="1:14" s="75" customFormat="1">
      <c r="A75" s="313"/>
      <c r="B75" s="318"/>
      <c r="C75" s="319"/>
      <c r="D75" s="322"/>
      <c r="E75" s="318"/>
      <c r="K75" s="311"/>
    </row>
    <row r="76" spans="1:14" s="75" customFormat="1">
      <c r="A76" s="313"/>
      <c r="B76" s="318"/>
      <c r="C76" s="319"/>
      <c r="D76" s="322"/>
      <c r="E76" s="318"/>
      <c r="K76" s="311"/>
    </row>
    <row r="77" spans="1:14" s="75" customFormat="1">
      <c r="A77" s="313"/>
      <c r="B77" s="318"/>
      <c r="C77" s="319"/>
      <c r="D77" s="322"/>
      <c r="E77" s="318"/>
      <c r="K77" s="311"/>
    </row>
    <row r="78" spans="1:14" s="39" customFormat="1" ht="21.75" customHeight="1">
      <c r="A78" s="324" t="s">
        <v>42</v>
      </c>
      <c r="B78" s="324"/>
      <c r="C78" s="261"/>
      <c r="D78" s="261"/>
      <c r="E78" s="261"/>
      <c r="F78" s="261"/>
      <c r="G78" s="261"/>
      <c r="H78" s="261"/>
      <c r="I78" s="261"/>
      <c r="J78" s="261"/>
      <c r="K78" s="261"/>
    </row>
    <row r="79" spans="1:14" s="39" customFormat="1" ht="21.75" customHeight="1">
      <c r="A79" s="324" t="s">
        <v>43</v>
      </c>
      <c r="B79" s="324"/>
      <c r="C79" s="261"/>
      <c r="D79" s="261"/>
      <c r="E79" s="261"/>
      <c r="F79" s="261"/>
      <c r="G79" s="261"/>
      <c r="H79" s="261"/>
      <c r="I79" s="261"/>
      <c r="J79" s="261"/>
      <c r="K79" s="261"/>
    </row>
    <row r="80" spans="1:14" s="75" customFormat="1" ht="24" customHeight="1">
      <c r="A80" s="330" t="s">
        <v>21</v>
      </c>
      <c r="B80" s="346"/>
      <c r="C80" s="346"/>
      <c r="D80" s="346"/>
      <c r="E80" s="346"/>
      <c r="F80" s="346"/>
      <c r="G80" s="346"/>
      <c r="H80" s="346"/>
      <c r="I80" s="346"/>
      <c r="J80" s="346"/>
      <c r="K80" s="346"/>
    </row>
    <row r="81" spans="1:11" s="75" customFormat="1">
      <c r="A81" s="313"/>
      <c r="B81" s="318"/>
      <c r="C81" s="319"/>
      <c r="D81" s="322"/>
      <c r="E81" s="318"/>
      <c r="K81" s="311"/>
    </row>
    <row r="82" spans="1:11" s="241" customFormat="1" ht="25.5" customHeight="1">
      <c r="A82" s="140" t="s">
        <v>336</v>
      </c>
      <c r="B82" s="308"/>
      <c r="C82" s="308"/>
      <c r="D82" s="308"/>
      <c r="E82" s="308"/>
      <c r="F82" s="308"/>
      <c r="G82" s="308"/>
      <c r="H82" s="308"/>
      <c r="I82" s="308"/>
      <c r="J82" s="308"/>
      <c r="K82" s="308"/>
    </row>
    <row r="83" spans="1:11" s="241" customFormat="1" ht="25.5" customHeight="1">
      <c r="A83" s="36" t="s">
        <v>695</v>
      </c>
      <c r="B83" s="308"/>
      <c r="C83" s="308"/>
      <c r="D83" s="308"/>
      <c r="E83" s="308"/>
      <c r="F83" s="308"/>
      <c r="G83" s="308"/>
      <c r="H83" s="308"/>
      <c r="I83" s="308"/>
      <c r="J83" s="308"/>
      <c r="K83" s="308"/>
    </row>
    <row r="84" spans="1:11" s="241" customFormat="1" ht="25.5" customHeight="1">
      <c r="A84" s="140"/>
      <c r="B84" s="318" t="s">
        <v>642</v>
      </c>
      <c r="C84" s="308"/>
      <c r="D84" s="308"/>
      <c r="E84" s="308"/>
      <c r="F84" s="308"/>
      <c r="G84" s="308"/>
      <c r="H84" s="308"/>
      <c r="I84" s="308"/>
      <c r="J84" s="308"/>
      <c r="K84" s="308"/>
    </row>
    <row r="85" spans="1:11" s="241" customFormat="1" ht="25.5" customHeight="1">
      <c r="A85" s="140"/>
      <c r="B85" s="568" t="s">
        <v>658</v>
      </c>
      <c r="C85" s="308"/>
      <c r="D85" s="308"/>
      <c r="E85" s="308"/>
      <c r="F85" s="308"/>
      <c r="G85" s="308"/>
      <c r="H85" s="308"/>
      <c r="I85" s="308"/>
      <c r="J85" s="308"/>
      <c r="K85" s="308"/>
    </row>
    <row r="86" spans="1:11" s="241" customFormat="1" ht="25.5" customHeight="1">
      <c r="A86" s="39" t="s">
        <v>659</v>
      </c>
      <c r="B86" s="568"/>
      <c r="C86" s="308"/>
      <c r="D86" s="308"/>
      <c r="E86" s="308"/>
      <c r="F86" s="308"/>
      <c r="G86" s="308"/>
      <c r="H86" s="308"/>
      <c r="I86" s="308"/>
      <c r="J86" s="308"/>
      <c r="K86" s="308"/>
    </row>
    <row r="87" spans="1:11" s="241" customFormat="1" ht="25.5" customHeight="1">
      <c r="A87" s="39" t="s">
        <v>708</v>
      </c>
      <c r="B87" s="568"/>
      <c r="C87" s="308"/>
      <c r="D87" s="308"/>
      <c r="E87" s="308"/>
      <c r="F87" s="308"/>
      <c r="G87" s="308"/>
      <c r="H87" s="308"/>
      <c r="I87" s="308"/>
      <c r="J87" s="308"/>
      <c r="K87" s="308"/>
    </row>
    <row r="88" spans="1:11" s="241" customFormat="1" ht="25.5" customHeight="1">
      <c r="A88" s="140"/>
      <c r="B88" s="568" t="s">
        <v>652</v>
      </c>
      <c r="C88" s="308"/>
      <c r="D88" s="308"/>
      <c r="E88" s="308"/>
      <c r="F88" s="308"/>
      <c r="G88" s="308"/>
      <c r="H88" s="308"/>
      <c r="I88" s="308"/>
      <c r="J88" s="308"/>
      <c r="K88" s="308"/>
    </row>
    <row r="89" spans="1:11" s="241" customFormat="1" ht="25.5" customHeight="1">
      <c r="A89" s="39" t="s">
        <v>653</v>
      </c>
      <c r="B89" s="308"/>
      <c r="C89" s="308"/>
      <c r="D89" s="308"/>
      <c r="E89" s="308"/>
      <c r="F89" s="308"/>
      <c r="G89" s="308"/>
      <c r="H89" s="308"/>
      <c r="I89" s="308"/>
      <c r="J89" s="308"/>
      <c r="K89" s="308"/>
    </row>
    <row r="90" spans="1:11" s="241" customFormat="1" ht="25.5" customHeight="1">
      <c r="A90" s="39" t="s">
        <v>709</v>
      </c>
      <c r="B90" s="308"/>
      <c r="C90" s="308"/>
      <c r="D90" s="308"/>
      <c r="E90" s="308"/>
      <c r="F90" s="308"/>
      <c r="G90" s="308"/>
      <c r="H90" s="308"/>
      <c r="I90" s="308"/>
      <c r="J90" s="308"/>
      <c r="K90" s="308"/>
    </row>
    <row r="91" spans="1:11" s="241" customFormat="1" ht="25.5" customHeight="1">
      <c r="A91" s="39"/>
      <c r="B91" s="569" t="s">
        <v>660</v>
      </c>
      <c r="C91" s="308"/>
      <c r="D91" s="308"/>
      <c r="E91" s="308"/>
      <c r="F91" s="308"/>
      <c r="G91" s="308"/>
      <c r="H91" s="308"/>
      <c r="I91" s="308"/>
      <c r="J91" s="308"/>
      <c r="K91" s="308"/>
    </row>
    <row r="92" spans="1:11" s="241" customFormat="1" ht="25.5" customHeight="1">
      <c r="A92" s="39" t="s">
        <v>654</v>
      </c>
      <c r="B92" s="308"/>
      <c r="C92" s="308"/>
      <c r="D92" s="308"/>
      <c r="E92" s="308"/>
      <c r="F92" s="308"/>
      <c r="G92" s="308"/>
      <c r="H92" s="308"/>
      <c r="I92" s="308"/>
      <c r="J92" s="308"/>
      <c r="K92" s="308"/>
    </row>
    <row r="93" spans="1:11" s="241" customFormat="1" ht="25.5" customHeight="1">
      <c r="A93" s="39" t="s">
        <v>721</v>
      </c>
      <c r="B93" s="308"/>
      <c r="C93" s="308"/>
      <c r="D93" s="308"/>
      <c r="E93" s="308"/>
      <c r="F93" s="308"/>
      <c r="G93" s="308"/>
      <c r="H93" s="308"/>
      <c r="I93" s="308"/>
      <c r="J93" s="308"/>
      <c r="K93" s="308"/>
    </row>
    <row r="94" spans="1:11" s="241" customFormat="1" ht="25.5" customHeight="1">
      <c r="A94" s="39"/>
      <c r="B94" s="568" t="s">
        <v>696</v>
      </c>
      <c r="C94" s="308"/>
      <c r="D94" s="308"/>
      <c r="E94" s="308"/>
      <c r="F94" s="308"/>
      <c r="G94" s="308"/>
      <c r="H94" s="308"/>
      <c r="I94" s="308"/>
      <c r="J94" s="308"/>
      <c r="K94" s="308"/>
    </row>
    <row r="95" spans="1:11" s="241" customFormat="1" ht="25.5" customHeight="1">
      <c r="A95" s="39"/>
      <c r="B95" s="568"/>
      <c r="C95" s="308"/>
      <c r="D95" s="308"/>
      <c r="E95" s="308"/>
      <c r="F95" s="308"/>
      <c r="G95" s="308"/>
      <c r="H95" s="308"/>
      <c r="I95" s="308"/>
      <c r="J95" s="308"/>
      <c r="K95" s="308"/>
    </row>
    <row r="96" spans="1:11" s="313" customFormat="1">
      <c r="B96" s="321" t="s">
        <v>643</v>
      </c>
      <c r="C96" s="323"/>
      <c r="D96" s="323"/>
      <c r="E96" s="323"/>
      <c r="F96" s="323"/>
      <c r="G96" s="323"/>
      <c r="H96" s="323"/>
      <c r="I96" s="323"/>
      <c r="J96" s="323"/>
      <c r="K96" s="323"/>
    </row>
    <row r="97" spans="1:11" s="313" customFormat="1">
      <c r="B97" s="313" t="s">
        <v>661</v>
      </c>
      <c r="C97" s="323"/>
      <c r="D97" s="323"/>
      <c r="E97" s="323"/>
      <c r="F97" s="323"/>
      <c r="G97" s="323"/>
      <c r="H97" s="323"/>
      <c r="I97" s="323"/>
      <c r="J97" s="323"/>
      <c r="K97" s="323"/>
    </row>
    <row r="98" spans="1:11" s="313" customFormat="1">
      <c r="A98" s="313" t="s">
        <v>655</v>
      </c>
      <c r="B98" s="321"/>
      <c r="C98" s="323"/>
      <c r="D98" s="323"/>
      <c r="E98" s="323"/>
      <c r="F98" s="323"/>
      <c r="G98" s="323"/>
      <c r="H98" s="323"/>
      <c r="I98" s="323"/>
      <c r="J98" s="323"/>
      <c r="K98" s="323"/>
    </row>
    <row r="99" spans="1:11" s="313" customFormat="1">
      <c r="A99" s="313" t="s">
        <v>656</v>
      </c>
      <c r="B99" s="321"/>
      <c r="C99" s="323"/>
      <c r="D99" s="323"/>
      <c r="E99" s="323"/>
      <c r="F99" s="323"/>
      <c r="G99" s="323"/>
      <c r="H99" s="323"/>
      <c r="I99" s="323"/>
      <c r="J99" s="323"/>
      <c r="K99" s="323"/>
    </row>
    <row r="100" spans="1:11" s="313" customFormat="1">
      <c r="B100" s="313" t="s">
        <v>662</v>
      </c>
      <c r="C100" s="323"/>
      <c r="D100" s="323"/>
      <c r="E100" s="323"/>
      <c r="F100" s="323"/>
      <c r="G100" s="323"/>
      <c r="H100" s="323"/>
      <c r="I100" s="323"/>
      <c r="J100" s="323"/>
      <c r="K100" s="323"/>
    </row>
    <row r="101" spans="1:11" s="313" customFormat="1">
      <c r="A101" s="313" t="s">
        <v>657</v>
      </c>
      <c r="B101" s="321"/>
      <c r="C101" s="323"/>
      <c r="D101" s="323"/>
      <c r="E101" s="323"/>
      <c r="F101" s="323"/>
      <c r="G101" s="323"/>
      <c r="H101" s="323"/>
      <c r="I101" s="323"/>
      <c r="J101" s="323"/>
      <c r="K101" s="323"/>
    </row>
    <row r="102" spans="1:11" s="313" customFormat="1">
      <c r="B102" s="313" t="s">
        <v>644</v>
      </c>
      <c r="C102" s="323"/>
      <c r="D102" s="323"/>
      <c r="E102" s="323"/>
      <c r="F102" s="323"/>
      <c r="G102" s="323"/>
      <c r="H102" s="323"/>
      <c r="I102" s="323"/>
      <c r="J102" s="323"/>
      <c r="K102" s="323"/>
    </row>
    <row r="103" spans="1:11" s="313" customFormat="1">
      <c r="A103" s="313" t="s">
        <v>710</v>
      </c>
      <c r="B103" s="321"/>
      <c r="C103" s="323"/>
      <c r="D103" s="323"/>
      <c r="E103" s="323"/>
      <c r="F103" s="323"/>
      <c r="G103" s="323"/>
      <c r="H103" s="323"/>
      <c r="I103" s="323"/>
      <c r="J103" s="323"/>
      <c r="K103" s="323"/>
    </row>
    <row r="104" spans="1:11" s="313" customFormat="1">
      <c r="A104" s="313" t="s">
        <v>352</v>
      </c>
      <c r="B104" s="321"/>
      <c r="C104" s="323"/>
      <c r="D104" s="323"/>
      <c r="E104" s="323"/>
      <c r="F104" s="323"/>
      <c r="G104" s="323"/>
      <c r="H104" s="323"/>
      <c r="I104" s="323"/>
      <c r="J104" s="323"/>
      <c r="K104" s="323"/>
    </row>
    <row r="105" spans="1:11" s="313" customFormat="1">
      <c r="B105" s="313" t="s">
        <v>696</v>
      </c>
      <c r="C105" s="323"/>
      <c r="D105" s="323"/>
      <c r="E105" s="323"/>
      <c r="F105" s="323"/>
      <c r="G105" s="323"/>
      <c r="H105" s="323"/>
      <c r="I105" s="323"/>
      <c r="J105" s="323"/>
      <c r="K105" s="323"/>
    </row>
    <row r="106" spans="1:11" s="313" customFormat="1">
      <c r="C106" s="323"/>
      <c r="D106" s="323"/>
      <c r="E106" s="323"/>
      <c r="F106" s="323"/>
      <c r="G106" s="323"/>
      <c r="H106" s="323"/>
      <c r="I106" s="323"/>
      <c r="J106" s="323"/>
      <c r="K106" s="323"/>
    </row>
    <row r="107" spans="1:11" s="313" customFormat="1">
      <c r="C107" s="323"/>
      <c r="D107" s="323"/>
      <c r="E107" s="323"/>
      <c r="F107" s="323"/>
      <c r="G107" s="323"/>
      <c r="H107" s="323"/>
      <c r="I107" s="323"/>
      <c r="J107" s="323"/>
      <c r="K107" s="323"/>
    </row>
    <row r="108" spans="1:11" s="39" customFormat="1" ht="21.75" customHeight="1">
      <c r="A108" s="324" t="s">
        <v>42</v>
      </c>
      <c r="B108" s="324"/>
      <c r="C108" s="261"/>
      <c r="D108" s="261"/>
      <c r="E108" s="261"/>
      <c r="F108" s="261"/>
      <c r="G108" s="261"/>
      <c r="H108" s="261"/>
      <c r="I108" s="261"/>
      <c r="J108" s="261"/>
      <c r="K108" s="261"/>
    </row>
    <row r="109" spans="1:11" s="39" customFormat="1" ht="21.75" customHeight="1">
      <c r="A109" s="324" t="s">
        <v>43</v>
      </c>
      <c r="B109" s="324"/>
      <c r="C109" s="261"/>
      <c r="D109" s="261"/>
      <c r="E109" s="261"/>
      <c r="F109" s="261"/>
      <c r="G109" s="261"/>
      <c r="H109" s="261"/>
      <c r="I109" s="261"/>
      <c r="J109" s="261"/>
      <c r="K109" s="261"/>
    </row>
    <row r="110" spans="1:11" s="313" customFormat="1">
      <c r="B110" s="321"/>
      <c r="C110" s="323"/>
      <c r="D110" s="323"/>
      <c r="E110" s="323"/>
      <c r="F110" s="323"/>
      <c r="G110" s="323"/>
      <c r="H110" s="323"/>
      <c r="I110" s="323"/>
      <c r="J110" s="323"/>
      <c r="K110" s="323"/>
    </row>
    <row r="111" spans="1:11" s="313" customFormat="1">
      <c r="B111" s="321"/>
      <c r="C111" s="323"/>
      <c r="D111" s="323"/>
      <c r="E111" s="323"/>
      <c r="F111" s="323"/>
      <c r="G111" s="323"/>
      <c r="H111" s="323"/>
      <c r="I111" s="323"/>
      <c r="J111" s="323"/>
      <c r="K111" s="323"/>
    </row>
    <row r="112" spans="1:11" s="313" customFormat="1">
      <c r="B112" s="321"/>
      <c r="C112" s="323"/>
      <c r="D112" s="323"/>
      <c r="E112" s="323"/>
      <c r="F112" s="323"/>
      <c r="G112" s="323"/>
      <c r="H112" s="323"/>
      <c r="I112" s="323"/>
      <c r="J112" s="323"/>
      <c r="K112" s="323"/>
    </row>
    <row r="113" spans="1:11" s="313" customFormat="1">
      <c r="B113" s="321"/>
      <c r="C113" s="323"/>
      <c r="D113" s="323"/>
      <c r="E113" s="323"/>
      <c r="F113" s="323"/>
      <c r="G113" s="323"/>
      <c r="H113" s="323"/>
      <c r="I113" s="323"/>
      <c r="J113" s="323"/>
      <c r="K113" s="323"/>
    </row>
    <row r="114" spans="1:11" s="313" customFormat="1">
      <c r="B114" s="321"/>
      <c r="C114" s="323"/>
      <c r="D114" s="323"/>
      <c r="E114" s="323"/>
      <c r="F114" s="323"/>
      <c r="G114" s="323"/>
      <c r="H114" s="323"/>
      <c r="I114" s="323"/>
      <c r="J114" s="323"/>
      <c r="K114" s="323"/>
    </row>
    <row r="115" spans="1:11" s="313" customFormat="1">
      <c r="B115" s="321"/>
      <c r="C115" s="323"/>
      <c r="D115" s="323"/>
      <c r="E115" s="323"/>
      <c r="F115" s="323"/>
      <c r="G115" s="323"/>
      <c r="H115" s="323"/>
      <c r="I115" s="323"/>
      <c r="J115" s="323"/>
      <c r="K115" s="323"/>
    </row>
    <row r="116" spans="1:11" s="313" customFormat="1">
      <c r="B116" s="321"/>
      <c r="C116" s="323"/>
      <c r="D116" s="323"/>
      <c r="E116" s="323"/>
      <c r="F116" s="323"/>
      <c r="G116" s="323"/>
      <c r="H116" s="323"/>
      <c r="I116" s="323"/>
      <c r="J116" s="323"/>
      <c r="K116" s="323"/>
    </row>
    <row r="117" spans="1:11" s="313" customFormat="1">
      <c r="B117" s="321"/>
      <c r="C117" s="323"/>
      <c r="D117" s="323"/>
      <c r="E117" s="323"/>
      <c r="F117" s="323"/>
      <c r="G117" s="323"/>
      <c r="H117" s="323"/>
      <c r="I117" s="323"/>
      <c r="J117" s="323"/>
      <c r="K117" s="323"/>
    </row>
    <row r="118" spans="1:11" s="313" customFormat="1">
      <c r="C118" s="323"/>
      <c r="D118" s="323"/>
      <c r="E118" s="323"/>
      <c r="F118" s="323"/>
      <c r="G118" s="323"/>
      <c r="H118" s="323"/>
      <c r="I118" s="323"/>
      <c r="J118" s="323"/>
      <c r="K118" s="323"/>
    </row>
    <row r="119" spans="1:11" s="313" customFormat="1">
      <c r="C119" s="323"/>
      <c r="D119" s="323"/>
      <c r="E119" s="323"/>
      <c r="F119" s="323"/>
      <c r="G119" s="323"/>
      <c r="H119" s="323"/>
      <c r="I119" s="323"/>
      <c r="J119" s="323"/>
      <c r="K119" s="323"/>
    </row>
    <row r="120" spans="1:11" s="313" customFormat="1">
      <c r="B120" s="75"/>
      <c r="C120" s="323"/>
      <c r="D120" s="323"/>
      <c r="E120" s="323"/>
      <c r="F120" s="323"/>
      <c r="G120" s="323"/>
      <c r="H120" s="323"/>
      <c r="I120" s="323"/>
      <c r="J120" s="323"/>
      <c r="K120" s="323"/>
    </row>
    <row r="121" spans="1:11" s="313" customFormat="1">
      <c r="C121" s="323"/>
      <c r="D121" s="323"/>
      <c r="E121" s="323"/>
      <c r="F121" s="323"/>
      <c r="G121" s="323"/>
      <c r="H121" s="323"/>
      <c r="I121" s="323"/>
      <c r="J121" s="323"/>
      <c r="K121" s="323"/>
    </row>
    <row r="122" spans="1:11" s="313" customFormat="1">
      <c r="B122" s="75"/>
      <c r="C122" s="323"/>
      <c r="D122" s="323"/>
      <c r="E122" s="323"/>
      <c r="F122" s="323"/>
      <c r="G122" s="323"/>
      <c r="H122" s="323"/>
      <c r="I122" s="323"/>
      <c r="J122" s="323"/>
      <c r="K122" s="323"/>
    </row>
    <row r="123" spans="1:11" s="39" customFormat="1" ht="21.75" customHeight="1">
      <c r="A123" s="324"/>
      <c r="B123" s="324"/>
      <c r="C123" s="261"/>
      <c r="D123" s="261"/>
      <c r="E123" s="261"/>
      <c r="F123" s="261"/>
      <c r="G123" s="261"/>
      <c r="H123" s="261"/>
      <c r="I123" s="261"/>
      <c r="J123" s="261"/>
      <c r="K123" s="261"/>
    </row>
    <row r="124" spans="1:11" s="75" customFormat="1" ht="24" customHeight="1">
      <c r="A124" s="330"/>
      <c r="B124" s="346"/>
      <c r="C124" s="346"/>
      <c r="D124" s="346"/>
      <c r="E124" s="346"/>
      <c r="F124" s="346"/>
      <c r="G124" s="346"/>
      <c r="H124" s="346"/>
      <c r="I124" s="346"/>
      <c r="J124" s="346"/>
      <c r="K124" s="346"/>
    </row>
    <row r="125" spans="1:11" s="75" customFormat="1">
      <c r="A125" s="313"/>
      <c r="B125" s="318"/>
      <c r="C125" s="319"/>
      <c r="D125" s="322"/>
      <c r="E125" s="318"/>
      <c r="K125" s="311"/>
    </row>
  </sheetData>
  <mergeCells count="4">
    <mergeCell ref="A4:J4"/>
    <mergeCell ref="A1:J1"/>
    <mergeCell ref="A2:J2"/>
    <mergeCell ref="A3:J3"/>
  </mergeCells>
  <pageMargins left="0.70866141732283472" right="0.19685039370078741" top="0.59055118110236227" bottom="0.19685039370078741" header="0.31496062992125984" footer="0.31496062992125984"/>
  <pageSetup paperSize="9" scale="89" orientation="portrait" r:id="rId1"/>
  <rowBreaks count="2" manualBreakCount="2">
    <brk id="41" max="10" man="1"/>
    <brk id="79" max="10"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P31"/>
  <sheetViews>
    <sheetView zoomScale="90" zoomScaleNormal="90" zoomScaleSheetLayoutView="80" workbookViewId="0">
      <selection activeCell="O92" sqref="O92"/>
    </sheetView>
  </sheetViews>
  <sheetFormatPr defaultColWidth="11.42578125" defaultRowHeight="24" customHeight="1"/>
  <cols>
    <col min="1" max="1" width="9.7109375" style="99" customWidth="1"/>
    <col min="2" max="2" width="12.42578125" style="99" customWidth="1"/>
    <col min="3" max="3" width="11.42578125" style="99" customWidth="1"/>
    <col min="4" max="4" width="10.85546875" style="99" customWidth="1"/>
    <col min="5" max="5" width="14.28515625" style="99" customWidth="1"/>
    <col min="6" max="6" width="1.28515625" style="99" customWidth="1"/>
    <col min="7" max="7" width="10.5703125" style="99" customWidth="1"/>
    <col min="8" max="8" width="1.28515625" style="99" customWidth="1"/>
    <col min="9" max="9" width="14.28515625" style="99" customWidth="1"/>
    <col min="10" max="10" width="1.28515625" style="99" customWidth="1"/>
    <col min="11" max="11" width="14.28515625" style="99" customWidth="1"/>
    <col min="12" max="12" width="2.7109375" style="99" customWidth="1"/>
    <col min="13" max="13" width="1.140625" style="99" customWidth="1"/>
    <col min="14" max="14" width="10.28515625" style="99" customWidth="1"/>
    <col min="15" max="15" width="1.140625" style="99" customWidth="1"/>
    <col min="16" max="16384" width="11.42578125" style="99"/>
  </cols>
  <sheetData>
    <row r="1" spans="1:16" ht="24" customHeight="1">
      <c r="A1" s="643" t="s">
        <v>6</v>
      </c>
      <c r="B1" s="356"/>
      <c r="C1" s="356"/>
      <c r="D1" s="356"/>
      <c r="E1" s="356"/>
      <c r="F1" s="356"/>
      <c r="G1" s="356"/>
      <c r="H1" s="356"/>
      <c r="I1" s="356"/>
      <c r="J1" s="356"/>
      <c r="K1" s="356"/>
      <c r="L1" s="136" t="s">
        <v>23</v>
      </c>
      <c r="M1" s="8"/>
      <c r="N1" s="8"/>
      <c r="O1" s="8"/>
      <c r="P1" s="8"/>
    </row>
    <row r="2" spans="1:16" ht="24" customHeight="1">
      <c r="A2" s="12"/>
      <c r="B2" s="12"/>
      <c r="C2" s="12"/>
      <c r="D2" s="12"/>
      <c r="E2" s="12"/>
      <c r="F2" s="12"/>
      <c r="G2" s="12"/>
      <c r="H2" s="12"/>
      <c r="I2" s="12"/>
      <c r="J2" s="12"/>
      <c r="K2" s="12"/>
      <c r="L2" s="8"/>
      <c r="M2" s="8"/>
      <c r="N2" s="8"/>
      <c r="O2" s="8"/>
      <c r="P2" s="8"/>
    </row>
    <row r="3" spans="1:16" ht="24" customHeight="1">
      <c r="A3" s="209" t="s">
        <v>712</v>
      </c>
      <c r="B3" s="16"/>
      <c r="C3" s="15"/>
      <c r="D3" s="16"/>
      <c r="E3" s="2"/>
      <c r="F3" s="2"/>
      <c r="G3" s="2"/>
      <c r="H3" s="18"/>
      <c r="I3" s="8"/>
      <c r="L3" s="8"/>
      <c r="M3" s="8"/>
      <c r="N3" s="8"/>
      <c r="O3" s="8"/>
      <c r="P3" s="8"/>
    </row>
    <row r="4" spans="1:16" ht="24" customHeight="1">
      <c r="A4" s="19"/>
      <c r="B4" s="2" t="s">
        <v>760</v>
      </c>
      <c r="C4" s="2"/>
      <c r="D4" s="2"/>
      <c r="E4" s="257"/>
      <c r="F4" s="257"/>
      <c r="G4" s="591"/>
      <c r="H4" s="257"/>
      <c r="I4" s="430"/>
      <c r="J4" s="257"/>
      <c r="K4" s="591"/>
      <c r="L4" s="8"/>
      <c r="M4" s="8"/>
      <c r="N4" s="8"/>
      <c r="O4" s="8"/>
    </row>
    <row r="5" spans="1:16" ht="24" customHeight="1">
      <c r="A5" s="431" t="s">
        <v>581</v>
      </c>
      <c r="B5" s="16"/>
      <c r="C5" s="15"/>
      <c r="D5" s="16"/>
      <c r="E5" s="96"/>
      <c r="F5" s="6"/>
      <c r="G5" s="96"/>
      <c r="H5" s="2"/>
      <c r="J5" s="432"/>
      <c r="K5" s="432"/>
      <c r="L5" s="8"/>
      <c r="M5" s="8"/>
      <c r="N5" s="8"/>
      <c r="O5" s="8"/>
      <c r="P5" s="8"/>
    </row>
    <row r="6" spans="1:16" ht="24" customHeight="1">
      <c r="A6" s="431"/>
      <c r="B6" s="16"/>
      <c r="C6" s="15"/>
      <c r="D6" s="16"/>
      <c r="E6" s="96"/>
      <c r="F6" s="6"/>
      <c r="G6" s="96"/>
      <c r="H6" s="2"/>
      <c r="I6" s="573" t="s">
        <v>409</v>
      </c>
      <c r="J6" s="432"/>
      <c r="K6" s="432" t="s">
        <v>410</v>
      </c>
      <c r="L6" s="8"/>
      <c r="M6" s="8"/>
      <c r="N6" s="8"/>
      <c r="O6" s="8"/>
      <c r="P6" s="8"/>
    </row>
    <row r="7" spans="1:16" ht="24" customHeight="1">
      <c r="A7" s="8"/>
      <c r="B7" s="16"/>
      <c r="C7" s="15"/>
      <c r="D7" s="16"/>
      <c r="E7" s="96"/>
      <c r="F7" s="6"/>
      <c r="G7" s="96"/>
      <c r="H7" s="2"/>
      <c r="I7" s="432" t="s">
        <v>435</v>
      </c>
      <c r="J7" s="432"/>
      <c r="K7" s="432" t="s">
        <v>435</v>
      </c>
      <c r="L7" s="8"/>
      <c r="M7" s="8"/>
      <c r="N7" s="8"/>
      <c r="O7" s="8"/>
      <c r="P7" s="8"/>
    </row>
    <row r="8" spans="1:16" ht="24" customHeight="1">
      <c r="A8" s="8"/>
      <c r="B8" s="16"/>
      <c r="C8" s="15"/>
      <c r="D8" s="16"/>
      <c r="E8" s="96"/>
      <c r="F8" s="6"/>
      <c r="G8" s="96"/>
      <c r="H8" s="2"/>
      <c r="I8" s="433" t="s">
        <v>237</v>
      </c>
      <c r="J8" s="432"/>
      <c r="K8" s="433" t="s">
        <v>237</v>
      </c>
      <c r="L8" s="8"/>
      <c r="M8" s="8"/>
      <c r="N8" s="8"/>
      <c r="O8" s="8"/>
      <c r="P8" s="8"/>
    </row>
    <row r="9" spans="1:16" ht="24" customHeight="1">
      <c r="B9" s="434" t="s">
        <v>480</v>
      </c>
      <c r="C9" s="2"/>
      <c r="D9" s="2"/>
      <c r="E9" s="96"/>
      <c r="F9" s="6"/>
      <c r="G9" s="96"/>
      <c r="H9" s="257"/>
      <c r="I9" s="514">
        <v>0</v>
      </c>
      <c r="J9" s="484"/>
      <c r="K9" s="535">
        <v>0</v>
      </c>
      <c r="L9" s="8"/>
      <c r="M9" s="8"/>
      <c r="N9" s="8"/>
      <c r="O9" s="8"/>
    </row>
    <row r="10" spans="1:16" ht="24" customHeight="1">
      <c r="B10" s="434" t="s">
        <v>477</v>
      </c>
      <c r="C10" s="2"/>
      <c r="D10" s="2"/>
      <c r="E10" s="96"/>
      <c r="F10" s="6"/>
      <c r="G10" s="96"/>
      <c r="H10" s="255"/>
      <c r="I10" s="484">
        <v>6568798.3700000001</v>
      </c>
      <c r="J10" s="515"/>
      <c r="K10" s="496">
        <v>2410136.98</v>
      </c>
      <c r="L10" s="8"/>
      <c r="M10" s="8"/>
      <c r="N10" s="8"/>
      <c r="O10" s="8"/>
      <c r="P10" s="8"/>
    </row>
    <row r="11" spans="1:16" ht="24" customHeight="1">
      <c r="B11" s="434" t="s">
        <v>478</v>
      </c>
      <c r="C11" s="2"/>
      <c r="D11" s="2"/>
      <c r="E11" s="96"/>
      <c r="F11" s="6"/>
      <c r="G11" s="96"/>
      <c r="H11" s="257"/>
      <c r="I11" s="514">
        <v>3504672.9</v>
      </c>
      <c r="J11" s="484"/>
      <c r="K11" s="535">
        <v>0</v>
      </c>
      <c r="L11" s="8"/>
      <c r="M11" s="8"/>
      <c r="N11" s="8"/>
      <c r="O11" s="8"/>
      <c r="P11" s="8"/>
    </row>
    <row r="12" spans="1:16" ht="24" customHeight="1">
      <c r="B12" s="434" t="s">
        <v>479</v>
      </c>
      <c r="C12" s="2"/>
      <c r="D12" s="2"/>
      <c r="E12" s="96"/>
      <c r="F12" s="6"/>
      <c r="G12" s="96"/>
      <c r="H12" s="310"/>
      <c r="I12" s="516">
        <v>3513050.06</v>
      </c>
      <c r="J12" s="516"/>
      <c r="K12" s="530">
        <v>3513050.06</v>
      </c>
      <c r="L12" s="8"/>
      <c r="M12" s="8"/>
      <c r="N12" s="8"/>
      <c r="O12" s="8"/>
      <c r="P12" s="8"/>
    </row>
    <row r="13" spans="1:16" ht="24" customHeight="1">
      <c r="B13" s="434" t="s">
        <v>585</v>
      </c>
      <c r="C13" s="2"/>
      <c r="D13" s="2"/>
      <c r="E13" s="96"/>
      <c r="F13" s="6"/>
      <c r="G13" s="96"/>
      <c r="H13" s="310"/>
      <c r="I13" s="516">
        <v>-1956890.72</v>
      </c>
      <c r="J13" s="516"/>
      <c r="K13" s="535">
        <v>-1066615.1200000001</v>
      </c>
      <c r="L13" s="8"/>
      <c r="M13" s="8"/>
      <c r="N13" s="8"/>
      <c r="O13" s="8"/>
      <c r="P13" s="8"/>
    </row>
    <row r="14" spans="1:16" ht="24" customHeight="1" thickBot="1">
      <c r="A14" s="2"/>
      <c r="B14" s="2" t="s">
        <v>727</v>
      </c>
      <c r="C14" s="2"/>
      <c r="D14" s="2"/>
      <c r="E14" s="96"/>
      <c r="F14" s="6"/>
      <c r="G14" s="96"/>
      <c r="H14" s="257"/>
      <c r="I14" s="517">
        <f>SUM(I9:I13)</f>
        <v>11629630.609999999</v>
      </c>
      <c r="J14" s="484"/>
      <c r="K14" s="517">
        <f>SUM(K9:K13)</f>
        <v>4856571.92</v>
      </c>
      <c r="L14" s="8"/>
      <c r="M14" s="8"/>
      <c r="N14" s="8"/>
      <c r="O14" s="8"/>
      <c r="P14" s="8"/>
    </row>
    <row r="15" spans="1:16" ht="22.5" thickTop="1">
      <c r="A15" s="2"/>
      <c r="B15" s="2"/>
      <c r="C15" s="2"/>
      <c r="D15" s="2"/>
      <c r="E15" s="96"/>
      <c r="F15" s="6"/>
      <c r="G15" s="96"/>
      <c r="H15" s="6"/>
      <c r="I15" s="96"/>
      <c r="J15" s="6"/>
      <c r="K15" s="96"/>
      <c r="L15" s="8"/>
      <c r="M15" s="8"/>
      <c r="N15" s="8"/>
      <c r="O15" s="8"/>
      <c r="P15" s="8"/>
    </row>
    <row r="16" spans="1:16" ht="21.75">
      <c r="A16" s="2"/>
      <c r="B16" s="2"/>
      <c r="C16" s="2"/>
      <c r="D16" s="2"/>
      <c r="E16" s="96"/>
      <c r="F16" s="6"/>
      <c r="G16" s="96"/>
      <c r="H16" s="6"/>
      <c r="I16" s="96"/>
      <c r="J16" s="6"/>
      <c r="K16" s="96"/>
      <c r="L16" s="8"/>
      <c r="M16" s="8"/>
      <c r="N16" s="8"/>
      <c r="O16" s="8"/>
      <c r="P16" s="8"/>
    </row>
    <row r="17" spans="1:16" ht="21.75">
      <c r="A17" s="2"/>
      <c r="B17" s="2"/>
      <c r="C17" s="2"/>
      <c r="D17" s="2"/>
      <c r="E17" s="96"/>
      <c r="F17" s="6"/>
      <c r="G17" s="96"/>
      <c r="H17" s="6"/>
      <c r="I17" s="96"/>
      <c r="J17" s="6"/>
      <c r="K17" s="96"/>
      <c r="L17" s="8"/>
      <c r="M17" s="8"/>
      <c r="N17" s="8"/>
      <c r="O17" s="8"/>
      <c r="P17" s="8"/>
    </row>
    <row r="18" spans="1:16" ht="21.75">
      <c r="A18" s="2"/>
      <c r="B18" s="2"/>
      <c r="C18" s="2"/>
      <c r="D18" s="2"/>
      <c r="E18" s="96"/>
      <c r="F18" s="6"/>
      <c r="G18" s="96"/>
      <c r="H18" s="6"/>
      <c r="I18" s="96"/>
      <c r="J18" s="6"/>
      <c r="K18" s="96"/>
      <c r="L18" s="8"/>
      <c r="M18" s="8"/>
      <c r="N18" s="8"/>
      <c r="O18" s="8"/>
      <c r="P18" s="8"/>
    </row>
    <row r="19" spans="1:16" ht="21.75">
      <c r="A19" s="2"/>
      <c r="B19" s="2"/>
      <c r="C19" s="2"/>
      <c r="D19" s="2"/>
      <c r="E19" s="96"/>
      <c r="F19" s="6"/>
      <c r="G19" s="96"/>
      <c r="H19" s="6"/>
      <c r="I19" s="96"/>
      <c r="J19" s="6"/>
      <c r="K19" s="96"/>
      <c r="L19" s="8"/>
      <c r="M19" s="8"/>
      <c r="N19" s="8"/>
      <c r="O19" s="8"/>
      <c r="P19" s="8"/>
    </row>
    <row r="20" spans="1:16" ht="21.75">
      <c r="A20" s="2"/>
      <c r="B20" s="2"/>
      <c r="C20" s="2"/>
      <c r="D20" s="2"/>
      <c r="E20" s="96"/>
      <c r="F20" s="6"/>
      <c r="G20" s="96"/>
      <c r="H20" s="6"/>
      <c r="I20" s="96"/>
      <c r="J20" s="6"/>
      <c r="K20" s="96"/>
      <c r="L20" s="8"/>
      <c r="M20" s="8"/>
      <c r="N20" s="8"/>
      <c r="O20" s="8"/>
      <c r="P20" s="8"/>
    </row>
    <row r="21" spans="1:16" ht="21.75">
      <c r="A21" s="2"/>
      <c r="B21" s="2"/>
      <c r="C21" s="2"/>
      <c r="D21" s="2"/>
      <c r="E21" s="96"/>
      <c r="F21" s="6"/>
      <c r="G21" s="96"/>
      <c r="H21" s="6"/>
      <c r="I21" s="96"/>
      <c r="J21" s="6"/>
      <c r="K21" s="96"/>
      <c r="L21" s="8"/>
      <c r="M21" s="8"/>
      <c r="N21" s="8"/>
      <c r="O21" s="8"/>
      <c r="P21" s="8"/>
    </row>
    <row r="22" spans="1:16" ht="21.75">
      <c r="A22" s="2"/>
      <c r="B22" s="2"/>
      <c r="C22" s="2"/>
      <c r="D22" s="2"/>
      <c r="E22" s="96"/>
      <c r="F22" s="6"/>
      <c r="G22" s="96"/>
      <c r="H22" s="6"/>
      <c r="I22" s="96"/>
      <c r="J22" s="6"/>
      <c r="K22" s="96"/>
      <c r="L22" s="8"/>
      <c r="M22" s="8"/>
      <c r="N22" s="8"/>
      <c r="O22" s="8"/>
      <c r="P22" s="8"/>
    </row>
    <row r="23" spans="1:16" ht="21.75">
      <c r="A23" s="2"/>
      <c r="B23" s="2"/>
      <c r="C23" s="2"/>
      <c r="D23" s="2"/>
      <c r="E23" s="96"/>
      <c r="F23" s="6"/>
      <c r="G23" s="96"/>
      <c r="H23" s="6"/>
      <c r="I23" s="96"/>
      <c r="J23" s="6"/>
      <c r="K23" s="96"/>
      <c r="L23" s="8"/>
      <c r="M23" s="8"/>
      <c r="N23" s="8"/>
      <c r="O23" s="8"/>
      <c r="P23" s="8"/>
    </row>
    <row r="24" spans="1:16" ht="21.75">
      <c r="A24" s="2"/>
      <c r="B24" s="2"/>
      <c r="C24" s="2"/>
      <c r="D24" s="2"/>
      <c r="E24" s="96"/>
      <c r="F24" s="6"/>
      <c r="G24" s="96"/>
      <c r="H24" s="6"/>
      <c r="I24" s="96"/>
      <c r="J24" s="6"/>
      <c r="K24" s="96"/>
      <c r="L24" s="8"/>
      <c r="M24" s="8"/>
      <c r="N24" s="8"/>
      <c r="O24" s="8"/>
      <c r="P24" s="8"/>
    </row>
    <row r="25" spans="1:16" ht="21.75">
      <c r="A25" s="2"/>
      <c r="B25" s="2"/>
      <c r="C25" s="2"/>
      <c r="D25" s="2"/>
      <c r="E25" s="96"/>
      <c r="F25" s="6"/>
      <c r="G25" s="96"/>
      <c r="H25" s="6"/>
      <c r="I25" s="96"/>
      <c r="J25" s="6"/>
      <c r="K25" s="96"/>
      <c r="L25" s="8"/>
      <c r="M25" s="8"/>
      <c r="N25" s="8"/>
      <c r="O25" s="8"/>
      <c r="P25" s="8"/>
    </row>
    <row r="26" spans="1:16" ht="21.75">
      <c r="A26" s="2"/>
      <c r="B26" s="2"/>
      <c r="C26" s="2"/>
      <c r="D26" s="2"/>
      <c r="E26" s="96"/>
      <c r="F26" s="6"/>
      <c r="G26" s="96"/>
      <c r="H26" s="6"/>
      <c r="I26" s="96"/>
      <c r="J26" s="6"/>
      <c r="K26" s="96"/>
      <c r="L26" s="8"/>
      <c r="M26" s="8"/>
      <c r="N26" s="8"/>
      <c r="O26" s="8"/>
      <c r="P26" s="8"/>
    </row>
    <row r="27" spans="1:16" ht="21.75">
      <c r="A27" s="2"/>
      <c r="B27" s="2"/>
      <c r="C27" s="2"/>
      <c r="D27" s="2"/>
      <c r="E27" s="96"/>
      <c r="F27" s="6"/>
      <c r="G27" s="96"/>
      <c r="H27" s="6"/>
      <c r="I27" s="96"/>
      <c r="J27" s="6"/>
      <c r="K27" s="96"/>
      <c r="L27" s="8"/>
      <c r="M27" s="8"/>
      <c r="N27" s="8"/>
      <c r="O27" s="8"/>
      <c r="P27" s="8"/>
    </row>
    <row r="28" spans="1:16" ht="10.5" customHeight="1">
      <c r="A28" s="100"/>
      <c r="B28" s="78"/>
      <c r="C28" s="78"/>
      <c r="D28" s="78"/>
      <c r="F28" s="106"/>
      <c r="G28" s="104"/>
      <c r="H28" s="106"/>
      <c r="I28" s="185"/>
      <c r="J28" s="126"/>
      <c r="K28" s="185"/>
      <c r="L28" s="78"/>
      <c r="M28" s="78"/>
      <c r="N28" s="78"/>
      <c r="O28" s="78"/>
      <c r="P28" s="78"/>
    </row>
    <row r="29" spans="1:16" ht="21.75">
      <c r="A29" s="100"/>
      <c r="B29" s="78"/>
      <c r="C29" s="78"/>
      <c r="D29" s="78"/>
      <c r="F29" s="106"/>
      <c r="G29" s="104"/>
      <c r="H29" s="106"/>
      <c r="I29" s="185"/>
      <c r="J29" s="126"/>
      <c r="K29" s="185"/>
      <c r="L29" s="78"/>
      <c r="M29" s="78"/>
      <c r="N29" s="78"/>
      <c r="O29" s="78"/>
      <c r="P29" s="78"/>
    </row>
    <row r="30" spans="1:16" s="6" customFormat="1" ht="24" customHeight="1">
      <c r="A30" s="131" t="s">
        <v>42</v>
      </c>
      <c r="B30" s="135"/>
      <c r="C30" s="261"/>
      <c r="D30" s="262"/>
      <c r="E30" s="262"/>
      <c r="F30" s="262"/>
      <c r="G30" s="262"/>
      <c r="H30" s="263"/>
      <c r="I30" s="261"/>
      <c r="J30" s="136"/>
      <c r="K30" s="136"/>
      <c r="L30" s="136"/>
    </row>
    <row r="31" spans="1:16" s="6" customFormat="1" ht="24" customHeight="1">
      <c r="A31" s="131" t="s">
        <v>43</v>
      </c>
      <c r="B31" s="135"/>
      <c r="C31" s="261"/>
      <c r="D31" s="262"/>
      <c r="E31" s="262"/>
      <c r="F31" s="262"/>
      <c r="G31" s="262"/>
      <c r="H31" s="263"/>
      <c r="I31" s="261"/>
      <c r="J31" s="136"/>
      <c r="K31" s="136"/>
      <c r="L31" s="136"/>
    </row>
  </sheetData>
  <pageMargins left="0.74803149606299213" right="0.19685039370078741" top="0.59055118110236227" bottom="0.39370078740157483" header="0.19685039370078741" footer="0.19685039370078741"/>
  <pageSetup paperSize="9" scale="97"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N24"/>
  <sheetViews>
    <sheetView zoomScale="80" zoomScaleNormal="80" zoomScaleSheetLayoutView="80" workbookViewId="0">
      <selection activeCell="O92" sqref="O92"/>
    </sheetView>
  </sheetViews>
  <sheetFormatPr defaultColWidth="11.42578125" defaultRowHeight="22.5"/>
  <cols>
    <col min="1" max="1" width="10.7109375" style="377" customWidth="1"/>
    <col min="2" max="3" width="9.85546875" style="377" customWidth="1"/>
    <col min="4" max="4" width="11.42578125" style="377" customWidth="1"/>
    <col min="5" max="5" width="24" style="363" customWidth="1"/>
    <col min="6" max="6" width="1.7109375" style="363" customWidth="1"/>
    <col min="7" max="7" width="24" style="363" customWidth="1"/>
    <col min="8" max="8" width="1.7109375" style="363" customWidth="1"/>
    <col min="9" max="9" width="24" style="363" customWidth="1"/>
    <col min="10" max="10" width="1.85546875" style="363" customWidth="1"/>
    <col min="11" max="11" width="24" style="363" customWidth="1"/>
    <col min="12" max="12" width="1.7109375" style="363" customWidth="1"/>
    <col min="13" max="13" width="24" style="363" customWidth="1"/>
    <col min="14" max="14" width="1.7109375" style="363" customWidth="1"/>
    <col min="15" max="15" width="24" style="363" customWidth="1"/>
    <col min="16" max="16" width="1.42578125" style="377" customWidth="1"/>
    <col min="17" max="16384" width="11.42578125" style="377"/>
  </cols>
  <sheetData>
    <row r="1" spans="1:29" ht="24" customHeight="1">
      <c r="A1" s="435" t="s">
        <v>284</v>
      </c>
      <c r="B1" s="435"/>
      <c r="C1" s="435"/>
      <c r="D1" s="435"/>
      <c r="E1" s="435"/>
      <c r="F1" s="435"/>
      <c r="G1" s="435"/>
      <c r="H1" s="435"/>
      <c r="I1" s="435"/>
      <c r="J1" s="435"/>
      <c r="K1" s="435"/>
      <c r="L1" s="435"/>
      <c r="M1" s="435"/>
      <c r="N1" s="435"/>
      <c r="O1" s="435"/>
      <c r="P1" s="436"/>
      <c r="Q1" s="436"/>
      <c r="R1" s="436"/>
      <c r="S1" s="436"/>
      <c r="T1" s="436"/>
      <c r="U1" s="436"/>
      <c r="V1" s="436"/>
      <c r="W1" s="436"/>
      <c r="X1" s="436"/>
      <c r="Y1" s="436"/>
      <c r="Z1" s="436"/>
      <c r="AA1" s="436"/>
      <c r="AB1" s="436"/>
    </row>
    <row r="2" spans="1:29">
      <c r="A2" s="437"/>
      <c r="B2" s="437"/>
      <c r="C2" s="437"/>
      <c r="D2" s="437"/>
      <c r="P2" s="436"/>
      <c r="Q2" s="436"/>
      <c r="R2" s="436"/>
      <c r="S2" s="436"/>
      <c r="T2" s="436"/>
      <c r="U2" s="436"/>
      <c r="V2" s="436"/>
      <c r="W2" s="436"/>
      <c r="X2" s="436"/>
      <c r="Y2" s="436"/>
      <c r="Z2" s="436"/>
      <c r="AA2" s="436"/>
      <c r="AB2" s="436"/>
    </row>
    <row r="3" spans="1:29" ht="24" customHeight="1">
      <c r="A3" s="438" t="s">
        <v>532</v>
      </c>
      <c r="B3" s="436"/>
      <c r="C3" s="436"/>
      <c r="D3" s="436"/>
      <c r="E3" s="332"/>
      <c r="F3" s="332"/>
      <c r="G3" s="332"/>
      <c r="H3" s="332"/>
      <c r="I3" s="332"/>
      <c r="J3" s="332"/>
      <c r="K3" s="332"/>
      <c r="L3" s="332"/>
      <c r="M3" s="332"/>
      <c r="N3" s="332"/>
      <c r="O3" s="332"/>
      <c r="P3" s="436"/>
      <c r="Q3" s="436"/>
      <c r="R3" s="436"/>
      <c r="S3" s="436"/>
      <c r="T3" s="436"/>
      <c r="U3" s="436"/>
      <c r="V3" s="436"/>
      <c r="W3" s="436"/>
      <c r="X3" s="436"/>
      <c r="Y3" s="436"/>
      <c r="Z3" s="436"/>
      <c r="AA3" s="436"/>
      <c r="AB3" s="436"/>
    </row>
    <row r="4" spans="1:29" ht="24" customHeight="1">
      <c r="D4" s="439"/>
      <c r="E4" s="440" t="s">
        <v>481</v>
      </c>
      <c r="F4" s="440"/>
      <c r="G4" s="440"/>
      <c r="H4" s="440"/>
      <c r="I4" s="440"/>
      <c r="J4" s="441"/>
      <c r="K4" s="440" t="s">
        <v>482</v>
      </c>
      <c r="L4" s="440"/>
      <c r="M4" s="440"/>
      <c r="N4" s="440"/>
      <c r="O4" s="440"/>
    </row>
    <row r="5" spans="1:29" ht="24" customHeight="1">
      <c r="D5" s="439"/>
      <c r="E5" s="442" t="s">
        <v>483</v>
      </c>
      <c r="F5" s="442"/>
      <c r="G5" s="442" t="s">
        <v>484</v>
      </c>
      <c r="H5" s="442"/>
      <c r="I5" s="443"/>
      <c r="J5" s="444"/>
      <c r="K5" s="442" t="s">
        <v>483</v>
      </c>
      <c r="L5" s="442"/>
      <c r="M5" s="442" t="s">
        <v>484</v>
      </c>
      <c r="N5" s="442"/>
      <c r="O5" s="443"/>
    </row>
    <row r="6" spans="1:29" ht="24" customHeight="1">
      <c r="D6" s="439"/>
      <c r="E6" s="445" t="s">
        <v>485</v>
      </c>
      <c r="F6" s="445"/>
      <c r="G6" s="445" t="s">
        <v>486</v>
      </c>
      <c r="H6" s="445"/>
      <c r="I6" s="446" t="s">
        <v>39</v>
      </c>
      <c r="J6" s="444"/>
      <c r="K6" s="445" t="s">
        <v>485</v>
      </c>
      <c r="L6" s="445"/>
      <c r="M6" s="445" t="s">
        <v>486</v>
      </c>
      <c r="N6" s="445"/>
      <c r="O6" s="446" t="s">
        <v>39</v>
      </c>
    </row>
    <row r="7" spans="1:29" ht="24" customHeight="1">
      <c r="D7" s="439"/>
      <c r="E7" s="445" t="s">
        <v>89</v>
      </c>
      <c r="F7" s="447"/>
      <c r="G7" s="445" t="s">
        <v>89</v>
      </c>
      <c r="H7" s="447"/>
      <c r="I7" s="445" t="s">
        <v>89</v>
      </c>
      <c r="J7" s="445"/>
      <c r="K7" s="445" t="s">
        <v>89</v>
      </c>
      <c r="L7" s="447"/>
      <c r="M7" s="445" t="s">
        <v>89</v>
      </c>
      <c r="N7" s="447"/>
      <c r="O7" s="445" t="s">
        <v>89</v>
      </c>
    </row>
    <row r="8" spans="1:29" ht="24" customHeight="1">
      <c r="A8" s="448" t="s">
        <v>59</v>
      </c>
      <c r="D8" s="439"/>
      <c r="E8" s="449"/>
      <c r="F8" s="449"/>
      <c r="G8" s="449"/>
      <c r="H8" s="449"/>
      <c r="I8" s="449"/>
      <c r="J8" s="450"/>
      <c r="K8" s="449"/>
      <c r="L8" s="449"/>
      <c r="M8" s="449"/>
      <c r="N8" s="449"/>
      <c r="O8" s="449"/>
    </row>
    <row r="9" spans="1:29" ht="24" customHeight="1">
      <c r="A9" s="448" t="s">
        <v>487</v>
      </c>
      <c r="B9" s="436"/>
      <c r="C9" s="436"/>
      <c r="E9" s="518">
        <v>3308899.89</v>
      </c>
      <c r="F9" s="519"/>
      <c r="G9" s="518">
        <v>1680000</v>
      </c>
      <c r="H9" s="519"/>
      <c r="I9" s="520">
        <f>SUM(E9:G9)</f>
        <v>4988899.8900000006</v>
      </c>
      <c r="J9" s="520"/>
      <c r="K9" s="518">
        <v>3207337.47</v>
      </c>
      <c r="L9" s="519"/>
      <c r="M9" s="518">
        <v>1680000</v>
      </c>
      <c r="N9" s="519"/>
      <c r="O9" s="520">
        <f>SUM(K9:M9)</f>
        <v>4887337.4700000007</v>
      </c>
      <c r="P9" s="436"/>
      <c r="Q9" s="436"/>
      <c r="R9" s="436"/>
      <c r="S9" s="436"/>
      <c r="T9" s="436"/>
      <c r="U9" s="436"/>
      <c r="V9" s="436"/>
      <c r="W9" s="436"/>
      <c r="X9" s="436"/>
      <c r="Y9" s="436"/>
      <c r="Z9" s="436"/>
      <c r="AA9" s="436"/>
      <c r="AB9" s="436"/>
      <c r="AC9" s="436"/>
    </row>
    <row r="10" spans="1:29" ht="24" customHeight="1">
      <c r="A10" s="448" t="s">
        <v>115</v>
      </c>
      <c r="B10" s="436"/>
      <c r="C10" s="436"/>
      <c r="D10" s="436"/>
      <c r="E10" s="520">
        <v>0</v>
      </c>
      <c r="F10" s="519"/>
      <c r="G10" s="520">
        <v>720000</v>
      </c>
      <c r="H10" s="519"/>
      <c r="I10" s="520">
        <f>SUM(E10:G10)</f>
        <v>720000</v>
      </c>
      <c r="J10" s="520"/>
      <c r="K10" s="520">
        <v>0</v>
      </c>
      <c r="L10" s="519"/>
      <c r="M10" s="520">
        <v>720000</v>
      </c>
      <c r="N10" s="519"/>
      <c r="O10" s="520">
        <f>SUM(K10:M10)</f>
        <v>720000</v>
      </c>
      <c r="P10" s="436"/>
      <c r="Q10" s="436"/>
      <c r="R10" s="436"/>
      <c r="S10" s="436"/>
      <c r="T10" s="436"/>
      <c r="U10" s="436"/>
      <c r="V10" s="436"/>
      <c r="W10" s="436"/>
      <c r="X10" s="436"/>
      <c r="Y10" s="436"/>
      <c r="Z10" s="436"/>
      <c r="AA10" s="436"/>
      <c r="AB10" s="436"/>
      <c r="AC10" s="436"/>
    </row>
    <row r="11" spans="1:29" ht="24" customHeight="1">
      <c r="A11" s="448" t="s">
        <v>761</v>
      </c>
      <c r="B11" s="436"/>
      <c r="C11" s="436"/>
      <c r="D11" s="436"/>
      <c r="E11" s="520">
        <v>2400000</v>
      </c>
      <c r="F11" s="519"/>
      <c r="G11" s="520">
        <v>-2400000</v>
      </c>
      <c r="H11" s="519"/>
      <c r="I11" s="520">
        <v>0</v>
      </c>
      <c r="J11" s="520"/>
      <c r="K11" s="520">
        <v>2400000</v>
      </c>
      <c r="L11" s="519"/>
      <c r="M11" s="520">
        <v>-2400000</v>
      </c>
      <c r="N11" s="519"/>
      <c r="O11" s="520">
        <f>SUM(K11:M11)</f>
        <v>0</v>
      </c>
      <c r="P11" s="436"/>
      <c r="Q11" s="436"/>
      <c r="R11" s="436"/>
      <c r="S11" s="436"/>
      <c r="T11" s="436"/>
      <c r="U11" s="436"/>
      <c r="V11" s="436"/>
      <c r="W11" s="436"/>
      <c r="X11" s="436"/>
      <c r="Y11" s="436"/>
      <c r="Z11" s="436"/>
      <c r="AA11" s="436"/>
      <c r="AB11" s="436"/>
      <c r="AC11" s="436"/>
    </row>
    <row r="12" spans="1:29" ht="24" customHeight="1">
      <c r="A12" s="448" t="s">
        <v>728</v>
      </c>
      <c r="B12" s="436"/>
      <c r="C12" s="436"/>
      <c r="E12" s="521">
        <f>SUM(E9:E11)</f>
        <v>5708899.8900000006</v>
      </c>
      <c r="F12" s="519"/>
      <c r="G12" s="521">
        <f>SUM(G9:G11)</f>
        <v>0</v>
      </c>
      <c r="H12" s="519"/>
      <c r="I12" s="521">
        <f>SUM(I9:I11)</f>
        <v>5708899.8900000006</v>
      </c>
      <c r="J12" s="520"/>
      <c r="K12" s="521">
        <f>SUM(K9:K11)</f>
        <v>5607337.4700000007</v>
      </c>
      <c r="L12" s="519"/>
      <c r="M12" s="521">
        <f>SUM(M9:M11)</f>
        <v>0</v>
      </c>
      <c r="N12" s="519"/>
      <c r="O12" s="521">
        <f>SUM(O9:O11)</f>
        <v>5607337.4700000007</v>
      </c>
      <c r="P12" s="436"/>
      <c r="Q12" s="436"/>
      <c r="R12" s="436"/>
      <c r="S12" s="436"/>
      <c r="T12" s="436"/>
      <c r="U12" s="436"/>
      <c r="V12" s="436"/>
      <c r="W12" s="436"/>
      <c r="X12" s="436"/>
      <c r="Y12" s="436"/>
      <c r="Z12" s="436"/>
      <c r="AA12" s="436"/>
      <c r="AB12" s="436"/>
      <c r="AC12" s="436"/>
    </row>
    <row r="13" spans="1:29" ht="24" customHeight="1">
      <c r="A13" s="451" t="s">
        <v>294</v>
      </c>
      <c r="B13" s="436"/>
      <c r="C13" s="436"/>
      <c r="E13" s="518"/>
      <c r="F13" s="519"/>
      <c r="G13" s="518"/>
      <c r="H13" s="519"/>
      <c r="I13" s="518"/>
      <c r="J13" s="518"/>
      <c r="K13" s="518"/>
      <c r="L13" s="519"/>
      <c r="M13" s="518"/>
      <c r="N13" s="519"/>
      <c r="O13" s="518"/>
      <c r="P13" s="436"/>
      <c r="Q13" s="436"/>
      <c r="R13" s="436"/>
      <c r="S13" s="436"/>
      <c r="T13" s="436"/>
      <c r="U13" s="436"/>
      <c r="V13" s="436"/>
      <c r="W13" s="436"/>
      <c r="X13" s="436"/>
      <c r="Y13" s="436"/>
      <c r="Z13" s="436"/>
      <c r="AA13" s="436"/>
      <c r="AB13" s="436"/>
      <c r="AC13" s="436"/>
    </row>
    <row r="14" spans="1:29" ht="24" customHeight="1">
      <c r="A14" s="448" t="s">
        <v>487</v>
      </c>
      <c r="C14" s="436"/>
      <c r="D14" s="436"/>
      <c r="E14" s="518">
        <v>2790403.58</v>
      </c>
      <c r="F14" s="519"/>
      <c r="G14" s="518">
        <v>0</v>
      </c>
      <c r="H14" s="519"/>
      <c r="I14" s="518">
        <f>SUM(E14:G14)</f>
        <v>2790403.58</v>
      </c>
      <c r="J14" s="520"/>
      <c r="K14" s="518">
        <v>2732384.46</v>
      </c>
      <c r="L14" s="519"/>
      <c r="M14" s="518">
        <v>0</v>
      </c>
      <c r="N14" s="519"/>
      <c r="O14" s="518">
        <f>SUM(K14:M14)</f>
        <v>2732384.46</v>
      </c>
      <c r="P14" s="436"/>
      <c r="Q14" s="436"/>
      <c r="R14" s="436"/>
      <c r="S14" s="436"/>
      <c r="T14" s="436"/>
      <c r="U14" s="436"/>
      <c r="V14" s="436"/>
      <c r="W14" s="436"/>
      <c r="X14" s="436"/>
      <c r="Y14" s="436"/>
      <c r="Z14" s="436"/>
      <c r="AA14" s="436"/>
      <c r="AB14" s="436"/>
      <c r="AC14" s="436"/>
    </row>
    <row r="15" spans="1:29" ht="24" customHeight="1">
      <c r="A15" s="451" t="s">
        <v>488</v>
      </c>
      <c r="C15" s="436"/>
      <c r="D15" s="436"/>
      <c r="E15" s="520">
        <v>184589.83</v>
      </c>
      <c r="F15" s="519"/>
      <c r="G15" s="520">
        <v>0</v>
      </c>
      <c r="H15" s="519"/>
      <c r="I15" s="520">
        <f>SUM(E15:G15)</f>
        <v>184589.83</v>
      </c>
      <c r="J15" s="520"/>
      <c r="K15" s="520">
        <v>174039.23</v>
      </c>
      <c r="L15" s="519"/>
      <c r="M15" s="520">
        <v>0</v>
      </c>
      <c r="N15" s="519"/>
      <c r="O15" s="520">
        <f>SUM(K15:M15)</f>
        <v>174039.23</v>
      </c>
      <c r="P15" s="436"/>
      <c r="Q15" s="436"/>
      <c r="R15" s="436"/>
      <c r="S15" s="436"/>
      <c r="T15" s="436"/>
      <c r="U15" s="436"/>
      <c r="V15" s="436"/>
      <c r="W15" s="436"/>
      <c r="X15" s="436"/>
      <c r="Y15" s="436"/>
      <c r="Z15" s="436"/>
      <c r="AA15" s="436"/>
      <c r="AB15" s="436"/>
      <c r="AC15" s="436"/>
    </row>
    <row r="16" spans="1:29" ht="24" customHeight="1">
      <c r="A16" s="448" t="s">
        <v>728</v>
      </c>
      <c r="C16" s="436"/>
      <c r="D16" s="436"/>
      <c r="E16" s="521">
        <f>SUM(E14:E15)</f>
        <v>2974993.41</v>
      </c>
      <c r="F16" s="519"/>
      <c r="G16" s="521">
        <f>SUM(G14:G15)</f>
        <v>0</v>
      </c>
      <c r="H16" s="519"/>
      <c r="I16" s="521">
        <f>SUM(I14:I15)</f>
        <v>2974993.41</v>
      </c>
      <c r="J16" s="520"/>
      <c r="K16" s="521">
        <f>SUM(K14:K15)</f>
        <v>2906423.69</v>
      </c>
      <c r="L16" s="519"/>
      <c r="M16" s="521">
        <f>SUM(M14:M15)</f>
        <v>0</v>
      </c>
      <c r="N16" s="519"/>
      <c r="O16" s="521">
        <f>SUM(O14:O15)</f>
        <v>2906423.69</v>
      </c>
      <c r="P16" s="436"/>
      <c r="Q16" s="436"/>
      <c r="R16" s="436"/>
      <c r="S16" s="436"/>
      <c r="T16" s="436"/>
      <c r="U16" s="436"/>
      <c r="V16" s="436"/>
      <c r="W16" s="436"/>
      <c r="X16" s="436"/>
      <c r="Y16" s="436"/>
      <c r="Z16" s="436"/>
      <c r="AA16" s="436"/>
      <c r="AB16" s="436"/>
      <c r="AC16" s="436"/>
    </row>
    <row r="17" spans="1:40" ht="24" customHeight="1">
      <c r="A17" s="452" t="s">
        <v>116</v>
      </c>
      <c r="B17" s="453"/>
      <c r="C17" s="436"/>
      <c r="D17" s="436"/>
      <c r="E17" s="522"/>
      <c r="F17" s="519"/>
      <c r="G17" s="522"/>
      <c r="H17" s="519"/>
      <c r="I17" s="522"/>
      <c r="J17" s="522"/>
      <c r="K17" s="522"/>
      <c r="L17" s="519"/>
      <c r="M17" s="522"/>
      <c r="N17" s="519"/>
      <c r="O17" s="522"/>
      <c r="P17" s="436"/>
      <c r="Q17" s="436"/>
      <c r="R17" s="436"/>
      <c r="S17" s="436"/>
      <c r="T17" s="436"/>
      <c r="U17" s="436"/>
      <c r="V17" s="436"/>
      <c r="W17" s="436"/>
      <c r="X17" s="436"/>
      <c r="Y17" s="436"/>
      <c r="Z17" s="436"/>
      <c r="AA17" s="436"/>
      <c r="AB17" s="436"/>
      <c r="AC17" s="436"/>
    </row>
    <row r="18" spans="1:40" ht="24" customHeight="1" thickBot="1">
      <c r="A18" s="448" t="s">
        <v>487</v>
      </c>
      <c r="C18" s="436"/>
      <c r="D18" s="436"/>
      <c r="E18" s="523">
        <f>E9-E14</f>
        <v>518496.31000000006</v>
      </c>
      <c r="F18" s="519"/>
      <c r="G18" s="523">
        <f>G9-G14</f>
        <v>1680000</v>
      </c>
      <c r="H18" s="519"/>
      <c r="I18" s="523">
        <f>I9-I14</f>
        <v>2198496.3100000005</v>
      </c>
      <c r="J18" s="520"/>
      <c r="K18" s="523">
        <f>K9-K14</f>
        <v>474953.01000000024</v>
      </c>
      <c r="L18" s="519"/>
      <c r="M18" s="523">
        <f>M9-M14</f>
        <v>1680000</v>
      </c>
      <c r="N18" s="519"/>
      <c r="O18" s="523">
        <f>O9-O14</f>
        <v>2154953.0100000007</v>
      </c>
      <c r="P18" s="436"/>
      <c r="Q18" s="436"/>
      <c r="R18" s="436"/>
      <c r="S18" s="436"/>
      <c r="T18" s="436"/>
      <c r="U18" s="436"/>
      <c r="V18" s="436"/>
      <c r="W18" s="436"/>
      <c r="X18" s="436"/>
      <c r="Y18" s="436"/>
      <c r="Z18" s="436"/>
      <c r="AA18" s="436"/>
      <c r="AB18" s="436"/>
      <c r="AC18" s="436"/>
    </row>
    <row r="19" spans="1:40" ht="24" customHeight="1" thickTop="1" thickBot="1">
      <c r="A19" s="448" t="s">
        <v>728</v>
      </c>
      <c r="B19" s="436"/>
      <c r="C19" s="436"/>
      <c r="D19" s="436"/>
      <c r="E19" s="523">
        <f>E12-E16</f>
        <v>2733906.4800000004</v>
      </c>
      <c r="F19" s="519"/>
      <c r="G19" s="523">
        <f>G12-G16</f>
        <v>0</v>
      </c>
      <c r="H19" s="519"/>
      <c r="I19" s="523">
        <f>I12-I16</f>
        <v>2733906.4800000004</v>
      </c>
      <c r="J19" s="520"/>
      <c r="K19" s="523">
        <f>K12-K16</f>
        <v>2700913.7800000007</v>
      </c>
      <c r="L19" s="519"/>
      <c r="M19" s="523">
        <f>M12-M16</f>
        <v>0</v>
      </c>
      <c r="N19" s="519"/>
      <c r="O19" s="523">
        <f>O12-O16</f>
        <v>2700913.7800000007</v>
      </c>
      <c r="P19" s="436"/>
      <c r="Q19" s="436"/>
      <c r="R19" s="436"/>
      <c r="S19" s="436"/>
      <c r="T19" s="436"/>
      <c r="U19" s="436"/>
      <c r="V19" s="436"/>
      <c r="W19" s="436"/>
      <c r="X19" s="436"/>
      <c r="Y19" s="436"/>
      <c r="Z19" s="436"/>
      <c r="AA19" s="436"/>
      <c r="AB19" s="436"/>
      <c r="AC19" s="436"/>
    </row>
    <row r="20" spans="1:40" ht="24" customHeight="1" thickTop="1">
      <c r="C20" s="436"/>
      <c r="D20" s="436"/>
      <c r="E20" s="436"/>
      <c r="F20" s="436"/>
      <c r="G20" s="436"/>
      <c r="H20" s="436"/>
      <c r="I20" s="436"/>
      <c r="J20" s="436"/>
      <c r="K20" s="436"/>
      <c r="L20" s="436"/>
      <c r="M20" s="436"/>
      <c r="N20" s="436"/>
      <c r="O20" s="436"/>
      <c r="P20" s="436"/>
      <c r="Q20" s="436"/>
      <c r="R20" s="436"/>
      <c r="S20" s="436"/>
      <c r="T20" s="436"/>
      <c r="U20" s="436"/>
      <c r="V20" s="436"/>
      <c r="W20" s="436"/>
      <c r="X20" s="436"/>
      <c r="Y20" s="436"/>
      <c r="Z20" s="436"/>
      <c r="AA20" s="436"/>
      <c r="AB20" s="436"/>
    </row>
    <row r="21" spans="1:40" ht="24" customHeight="1">
      <c r="A21" s="224"/>
      <c r="B21" s="454"/>
      <c r="C21" s="382"/>
      <c r="D21" s="382"/>
      <c r="P21" s="436"/>
      <c r="Q21" s="436"/>
      <c r="R21" s="436"/>
      <c r="S21" s="436"/>
      <c r="T21" s="436"/>
      <c r="U21" s="436"/>
      <c r="V21" s="436"/>
      <c r="W21" s="436"/>
      <c r="X21" s="436"/>
      <c r="Y21" s="436"/>
      <c r="Z21" s="436"/>
      <c r="AA21" s="436"/>
      <c r="AB21" s="436"/>
    </row>
    <row r="22" spans="1:40" ht="24" customHeight="1">
      <c r="A22" s="455" t="s">
        <v>42</v>
      </c>
      <c r="B22" s="429"/>
      <c r="C22" s="427"/>
      <c r="D22" s="425"/>
      <c r="E22" s="425"/>
      <c r="F22" s="425"/>
      <c r="G22" s="425"/>
      <c r="H22" s="426"/>
      <c r="I22" s="427"/>
      <c r="J22" s="456"/>
      <c r="K22" s="456"/>
      <c r="L22" s="456"/>
      <c r="M22" s="456"/>
      <c r="N22" s="456"/>
      <c r="O22" s="456"/>
      <c r="P22" s="436"/>
      <c r="Q22" s="436"/>
      <c r="R22" s="436"/>
      <c r="S22" s="436"/>
      <c r="T22" s="436"/>
      <c r="U22" s="436"/>
      <c r="V22" s="436"/>
      <c r="W22" s="436"/>
      <c r="X22" s="436"/>
      <c r="Y22" s="436"/>
      <c r="Z22" s="436"/>
      <c r="AA22" s="436"/>
      <c r="AB22" s="436"/>
      <c r="AC22" s="436"/>
      <c r="AD22" s="436"/>
      <c r="AE22" s="436"/>
      <c r="AF22" s="436"/>
      <c r="AG22" s="436"/>
      <c r="AH22" s="436"/>
      <c r="AI22" s="436"/>
      <c r="AJ22" s="436"/>
      <c r="AK22" s="436"/>
      <c r="AL22" s="436"/>
      <c r="AM22" s="436"/>
      <c r="AN22" s="436"/>
    </row>
    <row r="23" spans="1:40" ht="24" customHeight="1">
      <c r="A23" s="455" t="s">
        <v>43</v>
      </c>
      <c r="B23" s="429"/>
      <c r="C23" s="427"/>
      <c r="D23" s="425"/>
      <c r="E23" s="425"/>
      <c r="F23" s="425"/>
      <c r="G23" s="425"/>
      <c r="H23" s="426"/>
      <c r="I23" s="427"/>
      <c r="J23" s="456"/>
      <c r="K23" s="456"/>
      <c r="L23" s="456"/>
      <c r="M23" s="456"/>
      <c r="N23" s="456"/>
      <c r="O23" s="456"/>
      <c r="P23" s="436"/>
      <c r="Q23" s="436"/>
      <c r="R23" s="436"/>
      <c r="S23" s="436"/>
      <c r="T23" s="436"/>
      <c r="U23" s="436"/>
      <c r="V23" s="436"/>
      <c r="W23" s="436"/>
      <c r="X23" s="436"/>
      <c r="Y23" s="436"/>
      <c r="Z23" s="436"/>
      <c r="AA23" s="436"/>
      <c r="AB23" s="436"/>
      <c r="AC23" s="436"/>
      <c r="AD23" s="436"/>
      <c r="AE23" s="436"/>
      <c r="AF23" s="436"/>
      <c r="AG23" s="436"/>
      <c r="AH23" s="436"/>
      <c r="AI23" s="436"/>
      <c r="AJ23" s="436"/>
      <c r="AK23" s="436"/>
      <c r="AL23" s="436"/>
      <c r="AM23" s="436"/>
      <c r="AN23" s="436"/>
    </row>
    <row r="24" spans="1:40" ht="24" customHeight="1">
      <c r="A24" s="224"/>
      <c r="B24" s="454"/>
      <c r="C24" s="382"/>
      <c r="D24" s="382"/>
      <c r="P24" s="436"/>
      <c r="Q24" s="436"/>
      <c r="R24" s="436"/>
      <c r="S24" s="436"/>
      <c r="T24" s="436"/>
      <c r="U24" s="436"/>
      <c r="V24" s="436"/>
      <c r="W24" s="436"/>
      <c r="X24" s="436"/>
      <c r="Y24" s="436"/>
      <c r="Z24" s="436"/>
      <c r="AA24" s="436"/>
      <c r="AB24" s="436"/>
    </row>
  </sheetData>
  <pageMargins left="0.70866141732283472" right="0.70866141732283472" top="0.74803149606299213" bottom="0.74803149606299213" header="0.31496062992125984" footer="0.31496062992125984"/>
  <pageSetup paperSize="9" scale="7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CJ66"/>
  <sheetViews>
    <sheetView zoomScale="90" zoomScaleNormal="90" zoomScaleSheetLayoutView="80" workbookViewId="0">
      <selection activeCell="O92" sqref="O92"/>
    </sheetView>
  </sheetViews>
  <sheetFormatPr defaultColWidth="11.42578125" defaultRowHeight="24" customHeight="1"/>
  <cols>
    <col min="1" max="4" width="9.85546875" style="32" customWidth="1"/>
    <col min="5" max="5" width="15.85546875" style="32" customWidth="1"/>
    <col min="6" max="6" width="1.140625" style="32" customWidth="1"/>
    <col min="7" max="7" width="15.85546875" style="32" customWidth="1"/>
    <col min="8" max="8" width="1.140625" style="32" customWidth="1"/>
    <col min="9" max="9" width="15.140625" style="32" customWidth="1"/>
    <col min="10" max="10" width="1.140625" style="32" customWidth="1"/>
    <col min="11" max="11" width="15.85546875" style="32" customWidth="1"/>
    <col min="12" max="13" width="1.140625" style="32" customWidth="1"/>
    <col min="14" max="14" width="10.28515625" style="32" customWidth="1"/>
    <col min="15" max="15" width="1.140625" style="32" customWidth="1"/>
    <col min="16" max="16384" width="11.42578125" style="32"/>
  </cols>
  <sheetData>
    <row r="1" spans="1:64" ht="24" customHeight="1">
      <c r="A1" s="717" t="s">
        <v>285</v>
      </c>
      <c r="B1" s="717"/>
      <c r="C1" s="717"/>
      <c r="D1" s="717"/>
      <c r="E1" s="717"/>
      <c r="F1" s="717"/>
      <c r="G1" s="717"/>
      <c r="H1" s="717"/>
      <c r="I1" s="717"/>
      <c r="J1" s="717"/>
      <c r="K1" s="717"/>
      <c r="L1" s="136"/>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row>
    <row r="2" spans="1:64" ht="18.600000000000001" customHeight="1">
      <c r="A2" s="327"/>
      <c r="B2" s="12"/>
      <c r="C2" s="12"/>
      <c r="D2" s="12"/>
      <c r="E2" s="12"/>
      <c r="F2" s="12"/>
      <c r="G2" s="12"/>
      <c r="H2" s="12"/>
      <c r="I2" s="12"/>
      <c r="J2" s="12"/>
      <c r="K2" s="12"/>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row>
    <row r="3" spans="1:64" ht="24" customHeight="1">
      <c r="A3" s="209" t="s">
        <v>533</v>
      </c>
      <c r="B3" s="16"/>
      <c r="C3" s="15"/>
      <c r="D3" s="16"/>
      <c r="E3" s="2"/>
      <c r="F3" s="2"/>
      <c r="G3" s="2"/>
      <c r="H3" s="1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row>
    <row r="4" spans="1:64" ht="24" customHeight="1">
      <c r="A4" s="8"/>
      <c r="B4" s="16"/>
      <c r="C4" s="15"/>
      <c r="D4" s="16"/>
      <c r="E4" s="34"/>
      <c r="F4" s="10" t="s">
        <v>36</v>
      </c>
      <c r="G4" s="34"/>
      <c r="H4" s="2"/>
      <c r="I4" s="31"/>
      <c r="J4" s="5" t="s">
        <v>37</v>
      </c>
      <c r="K4" s="31"/>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row>
    <row r="5" spans="1:64" ht="24" customHeight="1">
      <c r="A5" s="6"/>
      <c r="B5" s="6"/>
      <c r="C5" s="15"/>
      <c r="D5" s="16"/>
      <c r="E5" s="132" t="s">
        <v>723</v>
      </c>
      <c r="F5" s="143"/>
      <c r="G5" s="132" t="s">
        <v>388</v>
      </c>
      <c r="H5" s="2"/>
      <c r="I5" s="132" t="s">
        <v>723</v>
      </c>
      <c r="J5" s="143"/>
      <c r="K5" s="132" t="s">
        <v>388</v>
      </c>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row>
    <row r="6" spans="1:64" ht="24" customHeight="1">
      <c r="A6" s="19" t="s">
        <v>616</v>
      </c>
      <c r="B6" s="2"/>
      <c r="C6" s="2"/>
      <c r="D6" s="2"/>
      <c r="E6" s="484">
        <v>16275402.16</v>
      </c>
      <c r="F6" s="484"/>
      <c r="G6" s="484">
        <v>51129647.359999999</v>
      </c>
      <c r="H6" s="484"/>
      <c r="I6" s="514">
        <v>15516657.140000001</v>
      </c>
      <c r="J6" s="484"/>
      <c r="K6" s="514">
        <v>50497470.009999998</v>
      </c>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row>
    <row r="7" spans="1:64" ht="24" customHeight="1">
      <c r="A7" s="19" t="s">
        <v>295</v>
      </c>
      <c r="B7" s="19"/>
      <c r="C7" s="2"/>
      <c r="D7" s="2"/>
      <c r="E7" s="484"/>
      <c r="F7" s="484"/>
      <c r="G7" s="484"/>
      <c r="H7" s="515"/>
      <c r="I7" s="514"/>
      <c r="J7" s="515"/>
      <c r="K7" s="514"/>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row>
    <row r="8" spans="1:64" ht="24" customHeight="1">
      <c r="A8" s="325" t="s">
        <v>611</v>
      </c>
      <c r="B8" s="19"/>
      <c r="C8" s="2"/>
      <c r="D8" s="2"/>
      <c r="E8" s="484">
        <v>0</v>
      </c>
      <c r="F8" s="484"/>
      <c r="G8" s="484">
        <v>0</v>
      </c>
      <c r="H8" s="515"/>
      <c r="I8" s="514">
        <v>924739.85</v>
      </c>
      <c r="J8" s="515"/>
      <c r="K8" s="514">
        <v>2949465</v>
      </c>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row>
    <row r="9" spans="1:64" ht="24" customHeight="1">
      <c r="A9" s="19" t="s">
        <v>117</v>
      </c>
      <c r="B9" s="19"/>
      <c r="C9" s="2"/>
      <c r="D9" s="2"/>
      <c r="E9" s="484">
        <v>13683.15</v>
      </c>
      <c r="F9" s="484"/>
      <c r="G9" s="484">
        <v>139970.29999999999</v>
      </c>
      <c r="H9" s="484"/>
      <c r="I9" s="514">
        <v>13683.15</v>
      </c>
      <c r="J9" s="484"/>
      <c r="K9" s="514">
        <v>13683.15</v>
      </c>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row>
    <row r="10" spans="1:64" ht="24" customHeight="1">
      <c r="A10" s="19" t="s">
        <v>296</v>
      </c>
      <c r="B10" s="2"/>
      <c r="C10" s="2"/>
      <c r="D10" s="2"/>
      <c r="E10" s="472"/>
      <c r="F10" s="472"/>
      <c r="G10" s="472"/>
      <c r="H10" s="472"/>
      <c r="I10" s="472"/>
      <c r="J10" s="472"/>
      <c r="K10" s="472"/>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row>
    <row r="11" spans="1:64" ht="21.75">
      <c r="A11" s="325" t="s">
        <v>612</v>
      </c>
      <c r="B11" s="2"/>
      <c r="C11" s="2"/>
      <c r="D11" s="2"/>
      <c r="E11" s="472">
        <v>0</v>
      </c>
      <c r="F11" s="472"/>
      <c r="G11" s="472">
        <v>0</v>
      </c>
      <c r="H11" s="472"/>
      <c r="I11" s="472">
        <v>105000</v>
      </c>
      <c r="J11" s="472"/>
      <c r="K11" s="472">
        <v>105000</v>
      </c>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row>
    <row r="12" spans="1:64" ht="24" customHeight="1">
      <c r="A12" s="19" t="s">
        <v>236</v>
      </c>
      <c r="B12" s="2"/>
      <c r="C12" s="2"/>
      <c r="D12" s="2"/>
      <c r="E12" s="484">
        <v>5500361.6600000001</v>
      </c>
      <c r="F12" s="484"/>
      <c r="G12" s="484">
        <v>556064.26</v>
      </c>
      <c r="H12" s="484"/>
      <c r="I12" s="514">
        <v>1862861.66</v>
      </c>
      <c r="J12" s="484"/>
      <c r="K12" s="514">
        <v>472731.76</v>
      </c>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row>
    <row r="13" spans="1:64" ht="24" customHeight="1">
      <c r="A13" s="19" t="s">
        <v>118</v>
      </c>
      <c r="B13" s="2"/>
      <c r="C13" s="2"/>
      <c r="D13" s="2"/>
      <c r="E13" s="484">
        <v>7877455.1100000003</v>
      </c>
      <c r="F13" s="484"/>
      <c r="G13" s="484">
        <v>19712095.530000001</v>
      </c>
      <c r="H13" s="484"/>
      <c r="I13" s="514">
        <v>6003215.54</v>
      </c>
      <c r="J13" s="484"/>
      <c r="K13" s="514">
        <v>14300102.84</v>
      </c>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row>
    <row r="14" spans="1:64" ht="24" customHeight="1" thickBot="1">
      <c r="A14" s="2"/>
      <c r="B14" s="2" t="s">
        <v>39</v>
      </c>
      <c r="C14" s="2"/>
      <c r="D14" s="2"/>
      <c r="E14" s="517">
        <f>SUM(E6:E13)</f>
        <v>29666902.079999998</v>
      </c>
      <c r="F14" s="484"/>
      <c r="G14" s="517">
        <f>SUM(G6:G13)</f>
        <v>71537777.449999988</v>
      </c>
      <c r="H14" s="484"/>
      <c r="I14" s="517">
        <f>SUM(I6:I13)</f>
        <v>24426157.34</v>
      </c>
      <c r="J14" s="484"/>
      <c r="K14" s="517">
        <f>SUM(K6:K13)</f>
        <v>68338452.75999999</v>
      </c>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row>
    <row r="15" spans="1:64" ht="13.15" customHeight="1" thickTop="1">
      <c r="A15" s="2"/>
      <c r="B15" s="2"/>
      <c r="C15" s="2"/>
      <c r="D15" s="2"/>
      <c r="E15" s="96"/>
      <c r="F15" s="6"/>
      <c r="G15" s="96"/>
      <c r="H15" s="6"/>
      <c r="I15" s="96"/>
      <c r="J15" s="6"/>
      <c r="K15" s="96"/>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row>
    <row r="16" spans="1:64" ht="22.5" customHeight="1">
      <c r="A16" s="207" t="s">
        <v>534</v>
      </c>
      <c r="B16" s="16"/>
      <c r="C16" s="16"/>
      <c r="D16" s="16"/>
      <c r="E16" s="16"/>
      <c r="F16" s="16"/>
      <c r="G16" s="16"/>
      <c r="H16" s="16"/>
      <c r="I16" s="20"/>
      <c r="J16" s="16"/>
      <c r="K16" s="20"/>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row>
    <row r="17" spans="1:88" ht="22.5" customHeight="1">
      <c r="A17" s="21"/>
      <c r="B17" s="22"/>
      <c r="C17" s="22"/>
      <c r="D17" s="22"/>
      <c r="E17" s="34"/>
      <c r="F17" s="10" t="s">
        <v>36</v>
      </c>
      <c r="G17" s="34"/>
      <c r="H17" s="2"/>
      <c r="I17" s="31"/>
      <c r="J17" s="5" t="s">
        <v>37</v>
      </c>
      <c r="K17" s="31"/>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row>
    <row r="18" spans="1:88" ht="22.5" customHeight="1">
      <c r="A18" s="21"/>
      <c r="B18" s="22"/>
      <c r="C18" s="22"/>
      <c r="D18" s="22"/>
      <c r="E18" s="132" t="s">
        <v>723</v>
      </c>
      <c r="F18" s="143"/>
      <c r="G18" s="132" t="s">
        <v>388</v>
      </c>
      <c r="H18" s="2"/>
      <c r="I18" s="132" t="s">
        <v>723</v>
      </c>
      <c r="J18" s="143"/>
      <c r="K18" s="132" t="s">
        <v>388</v>
      </c>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row>
    <row r="19" spans="1:88" ht="22.5" customHeight="1">
      <c r="A19" s="19" t="s">
        <v>119</v>
      </c>
      <c r="B19" s="2"/>
      <c r="C19" s="2"/>
      <c r="D19" s="2"/>
      <c r="E19" s="514">
        <v>1006401.37</v>
      </c>
      <c r="F19" s="484"/>
      <c r="G19" s="514">
        <v>1086657.18</v>
      </c>
      <c r="H19" s="484"/>
      <c r="I19" s="514">
        <v>1006401.37</v>
      </c>
      <c r="J19" s="484"/>
      <c r="K19" s="514">
        <v>950889.43</v>
      </c>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row>
    <row r="20" spans="1:88" ht="22.5" customHeight="1">
      <c r="A20" s="19" t="s">
        <v>120</v>
      </c>
      <c r="B20" s="2"/>
      <c r="C20" s="2"/>
      <c r="D20" s="2"/>
      <c r="E20" s="514">
        <v>702905.05</v>
      </c>
      <c r="F20" s="484"/>
      <c r="G20" s="514">
        <v>1766741.16</v>
      </c>
      <c r="H20" s="484"/>
      <c r="I20" s="514">
        <v>540770.09</v>
      </c>
      <c r="J20" s="484"/>
      <c r="K20" s="514">
        <v>1195054.3500000001</v>
      </c>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row>
    <row r="21" spans="1:88" ht="22.5" customHeight="1">
      <c r="A21" s="19" t="s">
        <v>121</v>
      </c>
      <c r="B21" s="2"/>
      <c r="C21" s="2"/>
      <c r="D21" s="2"/>
      <c r="E21" s="514">
        <v>183004.4</v>
      </c>
      <c r="F21" s="484"/>
      <c r="G21" s="514">
        <v>236997.7</v>
      </c>
      <c r="H21" s="484"/>
      <c r="I21" s="514">
        <v>163504.4</v>
      </c>
      <c r="J21" s="484"/>
      <c r="K21" s="514">
        <v>198731.7</v>
      </c>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88" ht="22.5" customHeight="1" thickBot="1">
      <c r="A22" s="2"/>
      <c r="B22" s="2" t="s">
        <v>39</v>
      </c>
      <c r="D22" s="2"/>
      <c r="E22" s="524">
        <f>SUM(E19:E21)</f>
        <v>1892310.8199999998</v>
      </c>
      <c r="F22" s="484"/>
      <c r="G22" s="524">
        <f>SUM(G19:G21)</f>
        <v>3090396.04</v>
      </c>
      <c r="H22" s="484"/>
      <c r="I22" s="524">
        <f>SUM(I19:I21)</f>
        <v>1710675.8599999999</v>
      </c>
      <c r="J22" s="484"/>
      <c r="K22" s="524">
        <f>SUM(K19:K21)</f>
        <v>2344675.4800000004</v>
      </c>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row>
    <row r="23" spans="1:88" ht="14.45" customHeight="1" thickTop="1">
      <c r="A23" s="2"/>
      <c r="B23" s="2"/>
      <c r="C23" s="2"/>
      <c r="D23" s="2"/>
      <c r="E23" s="96"/>
      <c r="F23" s="6"/>
      <c r="G23" s="96"/>
      <c r="H23" s="6"/>
      <c r="I23" s="96"/>
      <c r="J23" s="6"/>
      <c r="K23" s="96"/>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row>
    <row r="24" spans="1:88" s="56" customFormat="1" ht="22.5" customHeight="1">
      <c r="A24" s="207" t="s">
        <v>535</v>
      </c>
      <c r="B24" s="1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row>
    <row r="25" spans="1:88" s="56" customFormat="1" ht="22.5" customHeight="1">
      <c r="A25" s="184" t="s">
        <v>729</v>
      </c>
      <c r="B25" s="1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row>
    <row r="26" spans="1:88" s="56" customFormat="1" ht="22.5" customHeight="1">
      <c r="A26" s="586"/>
      <c r="B26" s="14"/>
      <c r="C26" s="4"/>
      <c r="D26" s="4"/>
      <c r="E26" s="31"/>
      <c r="F26" s="5"/>
      <c r="G26" s="31"/>
      <c r="H26" s="2"/>
      <c r="I26" s="5" t="s">
        <v>112</v>
      </c>
      <c r="J26" s="5"/>
      <c r="K26" s="5" t="s">
        <v>113</v>
      </c>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row>
    <row r="27" spans="1:88" s="56" customFormat="1" ht="22.5" customHeight="1">
      <c r="A27" s="586"/>
      <c r="B27" s="14"/>
      <c r="C27" s="4"/>
      <c r="D27" s="4"/>
      <c r="E27" s="91"/>
      <c r="F27" s="587"/>
      <c r="G27" s="91"/>
      <c r="H27" s="2"/>
      <c r="I27" s="5" t="s">
        <v>233</v>
      </c>
      <c r="J27" s="587"/>
      <c r="K27" s="5" t="s">
        <v>233</v>
      </c>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row>
    <row r="28" spans="1:88" s="56" customFormat="1" ht="22.5" customHeight="1">
      <c r="A28" s="586"/>
      <c r="B28" s="14"/>
      <c r="C28" s="4"/>
      <c r="D28" s="4"/>
      <c r="E28" s="91"/>
      <c r="F28" s="587"/>
      <c r="G28" s="91"/>
      <c r="H28" s="2"/>
      <c r="I28" s="10" t="s">
        <v>237</v>
      </c>
      <c r="J28" s="587"/>
      <c r="K28" s="10" t="s">
        <v>237</v>
      </c>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row>
    <row r="29" spans="1:88" s="56" customFormat="1" ht="22.5" customHeight="1">
      <c r="A29" s="184" t="s">
        <v>688</v>
      </c>
      <c r="B29" s="14"/>
      <c r="C29" s="4"/>
      <c r="D29" s="4"/>
      <c r="E29" s="509"/>
      <c r="F29" s="509"/>
      <c r="G29" s="509"/>
      <c r="H29" s="509"/>
      <c r="I29" s="509">
        <v>0</v>
      </c>
      <c r="J29" s="509"/>
      <c r="K29" s="509">
        <v>0</v>
      </c>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row>
    <row r="30" spans="1:88" s="56" customFormat="1" ht="22.5" customHeight="1">
      <c r="A30" s="184" t="s">
        <v>689</v>
      </c>
      <c r="B30" s="14"/>
      <c r="C30" s="4"/>
      <c r="D30" s="4"/>
      <c r="E30" s="509"/>
      <c r="F30" s="509"/>
      <c r="G30" s="509"/>
      <c r="H30" s="509"/>
      <c r="I30" s="509">
        <v>6568798.3700000001</v>
      </c>
      <c r="J30" s="509"/>
      <c r="K30" s="509">
        <v>2410136.98</v>
      </c>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row>
    <row r="31" spans="1:88" s="56" customFormat="1" ht="22.5" customHeight="1">
      <c r="A31" s="184" t="s">
        <v>433</v>
      </c>
      <c r="B31" s="14"/>
      <c r="C31" s="4"/>
      <c r="D31" s="4"/>
      <c r="E31" s="509"/>
      <c r="F31" s="509"/>
      <c r="G31" s="509"/>
      <c r="H31" s="509"/>
      <c r="I31" s="509">
        <v>2857437.83</v>
      </c>
      <c r="J31" s="509"/>
      <c r="K31" s="509">
        <v>2857437.83</v>
      </c>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row>
    <row r="32" spans="1:88" s="56" customFormat="1" ht="22.5" customHeight="1">
      <c r="A32" s="184" t="s">
        <v>690</v>
      </c>
      <c r="B32" s="14"/>
      <c r="C32" s="4"/>
      <c r="D32" s="4"/>
      <c r="E32" s="509"/>
      <c r="F32" s="509"/>
      <c r="G32" s="509"/>
      <c r="H32" s="588"/>
      <c r="I32" s="624">
        <f>SUM(I29:I31)</f>
        <v>9426236.1999999993</v>
      </c>
      <c r="J32" s="589"/>
      <c r="K32" s="624">
        <f>SUM(K29:K31)</f>
        <v>5267574.8100000005</v>
      </c>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row>
    <row r="33" spans="1:88" s="56" customFormat="1" ht="22.5" customHeight="1">
      <c r="A33" s="184" t="s">
        <v>694</v>
      </c>
      <c r="B33" s="14"/>
      <c r="C33" s="4"/>
      <c r="D33" s="4"/>
      <c r="E33" s="509"/>
      <c r="F33" s="509"/>
      <c r="G33" s="509"/>
      <c r="H33" s="588"/>
      <c r="I33" s="509">
        <v>3504672.9</v>
      </c>
      <c r="J33" s="589"/>
      <c r="K33" s="509">
        <v>0</v>
      </c>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row>
    <row r="34" spans="1:88" s="56" customFormat="1" ht="22.5" customHeight="1">
      <c r="A34" s="184" t="s">
        <v>691</v>
      </c>
      <c r="B34" s="14"/>
      <c r="C34" s="4"/>
      <c r="D34" s="4"/>
      <c r="E34" s="509"/>
      <c r="F34" s="509"/>
      <c r="G34" s="509"/>
      <c r="H34" s="588"/>
      <c r="I34" s="509">
        <v>-1012790.17</v>
      </c>
      <c r="J34" s="589"/>
      <c r="K34" s="509">
        <v>-612497.65</v>
      </c>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c r="CA34" s="4"/>
      <c r="CB34" s="4"/>
      <c r="CC34" s="4"/>
      <c r="CD34" s="4"/>
      <c r="CE34" s="4"/>
      <c r="CF34" s="4"/>
      <c r="CG34" s="4"/>
      <c r="CH34" s="4"/>
      <c r="CI34" s="4"/>
      <c r="CJ34" s="4"/>
    </row>
    <row r="35" spans="1:88" s="56" customFormat="1" ht="22.5" customHeight="1">
      <c r="A35" s="184" t="s">
        <v>730</v>
      </c>
      <c r="B35" s="14"/>
      <c r="C35" s="4"/>
      <c r="D35" s="4"/>
      <c r="E35" s="509"/>
      <c r="F35" s="509"/>
      <c r="G35" s="509"/>
      <c r="H35" s="509"/>
      <c r="I35" s="624">
        <f>SUM(I32:I34)</f>
        <v>11918118.93</v>
      </c>
      <c r="J35" s="509"/>
      <c r="K35" s="624">
        <f>SUM(K32:K34)</f>
        <v>4655077.16</v>
      </c>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row>
    <row r="36" spans="1:88" s="56" customFormat="1" ht="21.75">
      <c r="A36" s="184" t="s">
        <v>692</v>
      </c>
      <c r="B36" s="14"/>
      <c r="C36" s="4"/>
      <c r="D36" s="4"/>
      <c r="E36" s="457"/>
      <c r="F36" s="4"/>
      <c r="G36" s="457"/>
      <c r="H36" s="4"/>
      <c r="I36" s="457">
        <v>-2237737.5299999998</v>
      </c>
      <c r="J36" s="4"/>
      <c r="K36" s="457">
        <v>-1304707.3</v>
      </c>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row>
    <row r="37" spans="1:88" s="56" customFormat="1" ht="22.5" thickBot="1">
      <c r="A37" s="184" t="s">
        <v>693</v>
      </c>
      <c r="B37" s="14"/>
      <c r="C37" s="4"/>
      <c r="D37" s="4"/>
      <c r="E37" s="457"/>
      <c r="F37" s="4"/>
      <c r="G37" s="457"/>
      <c r="H37" s="4"/>
      <c r="I37" s="590">
        <f>SUM(I35:I36)</f>
        <v>9680381.4000000004</v>
      </c>
      <c r="J37" s="4"/>
      <c r="K37" s="590">
        <f>SUM(K35:K36)</f>
        <v>3350369.8600000003</v>
      </c>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row>
    <row r="38" spans="1:88" s="56" customFormat="1" ht="22.5" thickTop="1">
      <c r="A38" s="184"/>
      <c r="B38" s="14"/>
      <c r="C38" s="4"/>
      <c r="D38" s="4"/>
      <c r="E38" s="457"/>
      <c r="F38" s="4"/>
      <c r="G38" s="457"/>
      <c r="H38" s="4"/>
      <c r="I38" s="457"/>
      <c r="J38" s="4"/>
      <c r="K38" s="457"/>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row>
    <row r="39" spans="1:88" s="6" customFormat="1" ht="21.75">
      <c r="A39" s="131" t="s">
        <v>42</v>
      </c>
      <c r="B39" s="135"/>
      <c r="C39" s="261"/>
      <c r="D39" s="262"/>
      <c r="E39" s="262"/>
      <c r="F39" s="262"/>
      <c r="G39" s="262"/>
      <c r="H39" s="263"/>
      <c r="I39" s="261"/>
      <c r="J39" s="136"/>
      <c r="K39" s="136"/>
      <c r="L39" s="136"/>
    </row>
    <row r="40" spans="1:88" s="6" customFormat="1" ht="24" customHeight="1">
      <c r="A40" s="131" t="s">
        <v>43</v>
      </c>
      <c r="B40" s="135"/>
      <c r="C40" s="261"/>
      <c r="D40" s="262"/>
      <c r="E40" s="262"/>
      <c r="F40" s="262"/>
      <c r="G40" s="262"/>
      <c r="H40" s="263"/>
      <c r="I40" s="261"/>
      <c r="J40" s="136"/>
      <c r="K40" s="136"/>
      <c r="L40" s="136"/>
    </row>
    <row r="66" ht="21.75"/>
  </sheetData>
  <mergeCells count="1">
    <mergeCell ref="A1:K1"/>
  </mergeCells>
  <pageMargins left="0.74803149606299213" right="0.19685039370078741" top="0.59055118110236227" bottom="0.39370078740157483" header="0.19685039370078741" footer="0.19685039370078741"/>
  <pageSetup paperSize="9" scale="88"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CJ193"/>
  <sheetViews>
    <sheetView topLeftCell="A157" zoomScale="80" zoomScaleNormal="80" zoomScaleSheetLayoutView="80" workbookViewId="0">
      <selection activeCell="O92" sqref="O92"/>
    </sheetView>
  </sheetViews>
  <sheetFormatPr defaultColWidth="11.42578125" defaultRowHeight="24" customHeight="1"/>
  <cols>
    <col min="1" max="3" width="9.7109375" style="32" customWidth="1"/>
    <col min="4" max="4" width="11.7109375" style="32" customWidth="1"/>
    <col min="5" max="5" width="15.5703125" style="32" customWidth="1"/>
    <col min="6" max="6" width="0.7109375" style="32" customWidth="1"/>
    <col min="7" max="7" width="16.28515625" style="32" customWidth="1"/>
    <col min="8" max="8" width="0.7109375" style="32" customWidth="1"/>
    <col min="9" max="9" width="15.85546875" style="32" customWidth="1"/>
    <col min="10" max="10" width="0.5703125" style="32" customWidth="1"/>
    <col min="11" max="11" width="16.28515625" style="32" customWidth="1"/>
    <col min="12" max="12" width="0.5703125" style="32" customWidth="1"/>
    <col min="13" max="13" width="1.140625" style="32" customWidth="1"/>
    <col min="14" max="14" width="10.28515625" style="32" customWidth="1"/>
    <col min="15" max="15" width="1.140625" style="32" customWidth="1"/>
    <col min="16" max="16384" width="11.42578125" style="32"/>
  </cols>
  <sheetData>
    <row r="1" spans="1:88" ht="24" customHeight="1">
      <c r="A1" s="717" t="s">
        <v>489</v>
      </c>
      <c r="B1" s="717"/>
      <c r="C1" s="717"/>
      <c r="D1" s="717"/>
      <c r="E1" s="717"/>
      <c r="F1" s="717"/>
      <c r="G1" s="717"/>
      <c r="H1" s="717"/>
      <c r="I1" s="717"/>
      <c r="J1" s="717"/>
      <c r="K1" s="717"/>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row>
    <row r="2" spans="1:88" ht="21.75">
      <c r="A2" s="12"/>
      <c r="B2" s="12"/>
      <c r="C2" s="12"/>
      <c r="D2" s="12"/>
      <c r="E2" s="12"/>
      <c r="F2" s="12"/>
      <c r="G2" s="12"/>
      <c r="H2" s="12"/>
      <c r="I2" s="12"/>
      <c r="J2" s="12"/>
      <c r="K2" s="12"/>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row>
    <row r="3" spans="1:88" s="99" customFormat="1" ht="21" customHeight="1">
      <c r="A3" s="210" t="s">
        <v>556</v>
      </c>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row>
    <row r="4" spans="1:88" s="99" customFormat="1" ht="21" customHeight="1">
      <c r="B4" s="8" t="s">
        <v>731</v>
      </c>
      <c r="C4" s="78"/>
      <c r="D4" s="78"/>
      <c r="E4" s="78"/>
      <c r="F4" s="78"/>
      <c r="G4" s="78"/>
      <c r="H4" s="78"/>
      <c r="I4" s="101"/>
      <c r="J4" s="78"/>
      <c r="K4" s="101"/>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row>
    <row r="5" spans="1:88" s="99" customFormat="1" ht="21" customHeight="1">
      <c r="A5" s="8" t="s">
        <v>163</v>
      </c>
      <c r="B5" s="8"/>
      <c r="C5" s="78"/>
      <c r="D5" s="78"/>
      <c r="E5" s="78"/>
      <c r="F5" s="78"/>
      <c r="G5" s="78"/>
      <c r="H5" s="78"/>
      <c r="I5" s="101"/>
      <c r="J5" s="78"/>
      <c r="K5" s="101"/>
      <c r="L5" s="78"/>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c r="AS5" s="78"/>
      <c r="AT5" s="78"/>
      <c r="AU5" s="78"/>
      <c r="AV5" s="78"/>
      <c r="AW5" s="78"/>
      <c r="AX5" s="78"/>
      <c r="AY5" s="78"/>
      <c r="AZ5" s="78"/>
      <c r="BA5" s="78"/>
      <c r="BB5" s="78"/>
      <c r="BC5" s="78"/>
      <c r="BD5" s="78"/>
      <c r="BE5" s="78"/>
      <c r="BF5" s="78"/>
      <c r="BG5" s="78"/>
      <c r="BH5" s="78"/>
      <c r="BI5" s="78"/>
      <c r="BJ5" s="78"/>
      <c r="BK5" s="78"/>
      <c r="BL5" s="78"/>
    </row>
    <row r="6" spans="1:88" s="99" customFormat="1" ht="21" customHeight="1">
      <c r="B6" s="78"/>
      <c r="C6" s="78"/>
      <c r="D6" s="78"/>
      <c r="E6" s="78"/>
      <c r="F6" s="78"/>
      <c r="G6" s="78"/>
      <c r="H6" s="78"/>
      <c r="I6" s="225" t="s">
        <v>112</v>
      </c>
      <c r="J6" s="225"/>
      <c r="K6" s="225" t="s">
        <v>113</v>
      </c>
      <c r="L6" s="78"/>
      <c r="M6" s="78"/>
      <c r="N6" s="78"/>
      <c r="O6" s="78"/>
      <c r="P6" s="78"/>
      <c r="Q6" s="78"/>
      <c r="R6" s="78"/>
      <c r="S6" s="78"/>
      <c r="T6" s="78"/>
      <c r="U6" s="78"/>
      <c r="V6" s="78"/>
      <c r="W6" s="78"/>
      <c r="X6" s="78"/>
      <c r="Y6" s="78"/>
      <c r="Z6" s="78"/>
      <c r="AA6" s="78"/>
      <c r="AB6" s="78"/>
      <c r="AC6" s="78"/>
      <c r="AD6" s="78"/>
      <c r="AE6" s="78"/>
      <c r="AF6" s="78"/>
      <c r="AG6" s="78"/>
      <c r="AH6" s="78"/>
      <c r="AI6" s="78"/>
      <c r="AJ6" s="78"/>
      <c r="AK6" s="78"/>
      <c r="AL6" s="78"/>
      <c r="AM6" s="78"/>
      <c r="AN6" s="78"/>
      <c r="AO6" s="78"/>
      <c r="AP6" s="78"/>
      <c r="AQ6" s="78"/>
      <c r="AR6" s="78"/>
      <c r="AS6" s="78"/>
      <c r="AT6" s="78"/>
      <c r="AU6" s="78"/>
      <c r="AV6" s="78"/>
      <c r="AW6" s="78"/>
      <c r="AX6" s="78"/>
      <c r="AY6" s="78"/>
      <c r="AZ6" s="78"/>
      <c r="BA6" s="78"/>
      <c r="BB6" s="78"/>
      <c r="BC6" s="78"/>
      <c r="BD6" s="78"/>
      <c r="BE6" s="78"/>
      <c r="BF6" s="78"/>
      <c r="BG6" s="78"/>
      <c r="BH6" s="78"/>
      <c r="BI6" s="78"/>
      <c r="BJ6" s="78"/>
      <c r="BK6" s="78"/>
      <c r="BL6" s="78"/>
    </row>
    <row r="7" spans="1:88" s="99" customFormat="1" ht="21" customHeight="1">
      <c r="B7" s="78"/>
      <c r="C7" s="78"/>
      <c r="D7" s="78"/>
      <c r="E7" s="78"/>
      <c r="F7" s="78"/>
      <c r="G7" s="78"/>
      <c r="H7" s="78"/>
      <c r="I7" s="225" t="s">
        <v>233</v>
      </c>
      <c r="J7" s="225"/>
      <c r="K7" s="225" t="s">
        <v>233</v>
      </c>
      <c r="L7" s="78"/>
      <c r="M7" s="78"/>
      <c r="N7" s="78"/>
      <c r="O7" s="78"/>
      <c r="P7" s="78"/>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8"/>
      <c r="AR7" s="78"/>
      <c r="AS7" s="78"/>
      <c r="AT7" s="78"/>
      <c r="AU7" s="78"/>
      <c r="AV7" s="78"/>
      <c r="AW7" s="78"/>
      <c r="AX7" s="78"/>
      <c r="AY7" s="78"/>
      <c r="AZ7" s="78"/>
      <c r="BA7" s="78"/>
      <c r="BB7" s="78"/>
      <c r="BC7" s="78"/>
      <c r="BD7" s="78"/>
      <c r="BE7" s="78"/>
      <c r="BF7" s="78"/>
      <c r="BG7" s="78"/>
      <c r="BH7" s="78"/>
      <c r="BI7" s="78"/>
      <c r="BJ7" s="78"/>
      <c r="BK7" s="78"/>
      <c r="BL7" s="78"/>
    </row>
    <row r="8" spans="1:88" s="99" customFormat="1" ht="21" customHeight="1">
      <c r="D8" s="100"/>
      <c r="E8" s="103"/>
      <c r="F8" s="103"/>
      <c r="G8" s="37"/>
      <c r="H8" s="105"/>
      <c r="I8" s="226" t="s">
        <v>237</v>
      </c>
      <c r="J8" s="225"/>
      <c r="K8" s="226" t="s">
        <v>237</v>
      </c>
    </row>
    <row r="9" spans="1:88" s="99" customFormat="1" ht="21" customHeight="1">
      <c r="A9" s="100"/>
      <c r="B9" s="78" t="s">
        <v>490</v>
      </c>
      <c r="C9" s="78"/>
      <c r="D9" s="78"/>
      <c r="F9" s="106"/>
      <c r="G9" s="104"/>
      <c r="H9" s="106"/>
      <c r="I9" s="525">
        <v>21975658</v>
      </c>
      <c r="J9" s="526"/>
      <c r="K9" s="525">
        <v>20267096</v>
      </c>
      <c r="L9" s="78"/>
      <c r="M9" s="78"/>
      <c r="N9" s="78"/>
      <c r="O9" s="78"/>
      <c r="P9" s="78"/>
      <c r="Q9" s="78"/>
      <c r="R9" s="78"/>
      <c r="S9" s="78"/>
      <c r="T9" s="78"/>
      <c r="U9" s="78"/>
      <c r="V9" s="78"/>
      <c r="W9" s="78"/>
      <c r="X9" s="78"/>
      <c r="Y9" s="78"/>
      <c r="Z9" s="78"/>
      <c r="AA9" s="78"/>
      <c r="AB9" s="78"/>
      <c r="AC9" s="78"/>
      <c r="AD9" s="78"/>
      <c r="AE9" s="78"/>
      <c r="AF9" s="78"/>
      <c r="AG9" s="78"/>
      <c r="AH9" s="78"/>
      <c r="AI9" s="78"/>
      <c r="AJ9" s="78"/>
      <c r="AK9" s="78"/>
      <c r="AL9" s="78"/>
      <c r="AM9" s="78"/>
      <c r="AN9" s="78"/>
      <c r="AO9" s="78"/>
      <c r="AP9" s="78"/>
      <c r="AQ9" s="78"/>
      <c r="AR9" s="78"/>
      <c r="AS9" s="78"/>
      <c r="AT9" s="78"/>
      <c r="AU9" s="78"/>
      <c r="AV9" s="78"/>
      <c r="AW9" s="78"/>
      <c r="AX9" s="78"/>
      <c r="AY9" s="78"/>
      <c r="AZ9" s="78"/>
      <c r="BA9" s="78"/>
      <c r="BB9" s="78"/>
      <c r="BC9" s="78"/>
      <c r="BD9" s="78"/>
      <c r="BE9" s="78"/>
      <c r="BF9" s="78"/>
      <c r="BG9" s="78"/>
      <c r="BH9" s="78"/>
      <c r="BI9" s="78"/>
      <c r="BJ9" s="78"/>
      <c r="BK9" s="78"/>
      <c r="BL9" s="78"/>
    </row>
    <row r="10" spans="1:88" s="99" customFormat="1" ht="21" customHeight="1">
      <c r="A10" s="100"/>
      <c r="B10" s="78" t="s">
        <v>122</v>
      </c>
      <c r="C10" s="78"/>
      <c r="D10" s="78"/>
      <c r="F10" s="106"/>
      <c r="G10" s="104"/>
      <c r="H10" s="106"/>
      <c r="I10" s="525">
        <v>1051350.98</v>
      </c>
      <c r="J10" s="525"/>
      <c r="K10" s="525">
        <v>900197.88</v>
      </c>
      <c r="L10" s="78"/>
      <c r="M10" s="78"/>
      <c r="N10" s="78"/>
      <c r="O10" s="78"/>
      <c r="P10" s="78"/>
      <c r="Q10" s="78"/>
      <c r="R10" s="78"/>
      <c r="S10" s="78"/>
      <c r="T10" s="78"/>
      <c r="U10" s="78"/>
      <c r="V10" s="78"/>
      <c r="W10" s="78"/>
      <c r="X10" s="78"/>
      <c r="Y10" s="78"/>
      <c r="Z10" s="78"/>
      <c r="AA10" s="78"/>
      <c r="AB10" s="78"/>
      <c r="AC10" s="78"/>
      <c r="AD10" s="78"/>
      <c r="AE10" s="78"/>
      <c r="AF10" s="78"/>
      <c r="AG10" s="78"/>
      <c r="AH10" s="78"/>
      <c r="AI10" s="78"/>
      <c r="AJ10" s="78"/>
      <c r="AK10" s="78"/>
      <c r="AL10" s="78"/>
      <c r="AM10" s="78"/>
      <c r="AN10" s="78"/>
      <c r="AO10" s="78"/>
      <c r="AP10" s="78"/>
      <c r="AQ10" s="78"/>
      <c r="AR10" s="78"/>
      <c r="AS10" s="78"/>
      <c r="AT10" s="78"/>
      <c r="AU10" s="78"/>
      <c r="AV10" s="78"/>
      <c r="AW10" s="78"/>
      <c r="AX10" s="78"/>
      <c r="AY10" s="78"/>
      <c r="AZ10" s="78"/>
      <c r="BA10" s="78"/>
      <c r="BB10" s="78"/>
      <c r="BC10" s="78"/>
      <c r="BD10" s="78"/>
      <c r="BE10" s="78"/>
      <c r="BF10" s="78"/>
      <c r="BG10" s="78"/>
      <c r="BH10" s="78"/>
      <c r="BI10" s="78"/>
      <c r="BJ10" s="78"/>
      <c r="BK10" s="78"/>
      <c r="BL10" s="78"/>
    </row>
    <row r="11" spans="1:88" s="99" customFormat="1" ht="21" customHeight="1">
      <c r="A11" s="100"/>
      <c r="B11" s="78" t="s">
        <v>491</v>
      </c>
      <c r="C11" s="78"/>
      <c r="D11" s="78"/>
      <c r="F11" s="106"/>
      <c r="G11" s="104"/>
      <c r="H11" s="106"/>
      <c r="I11" s="525">
        <v>-227591</v>
      </c>
      <c r="J11" s="525"/>
      <c r="K11" s="525">
        <v>0</v>
      </c>
      <c r="L11" s="78"/>
      <c r="M11" s="78"/>
      <c r="N11" s="78"/>
      <c r="O11" s="78"/>
      <c r="P11" s="78"/>
      <c r="Q11" s="78"/>
      <c r="R11" s="78"/>
      <c r="S11" s="78"/>
      <c r="T11" s="78"/>
      <c r="U11" s="78"/>
      <c r="V11" s="78"/>
      <c r="W11" s="78"/>
      <c r="X11" s="78"/>
      <c r="Y11" s="78"/>
      <c r="Z11" s="78"/>
      <c r="AA11" s="78"/>
      <c r="AB11" s="78"/>
      <c r="AC11" s="78"/>
      <c r="AD11" s="78"/>
      <c r="AE11" s="78"/>
      <c r="AF11" s="78"/>
      <c r="AG11" s="78"/>
      <c r="AH11" s="78"/>
      <c r="AI11" s="78"/>
      <c r="AJ11" s="78"/>
      <c r="AK11" s="78"/>
      <c r="AL11" s="78"/>
      <c r="AM11" s="78"/>
      <c r="AN11" s="78"/>
      <c r="AO11" s="78"/>
      <c r="AP11" s="78"/>
      <c r="AQ11" s="78"/>
      <c r="AR11" s="78"/>
      <c r="AS11" s="78"/>
      <c r="AT11" s="78"/>
      <c r="AU11" s="78"/>
      <c r="AV11" s="78"/>
      <c r="AW11" s="78"/>
      <c r="AX11" s="78"/>
      <c r="AY11" s="78"/>
      <c r="AZ11" s="78"/>
      <c r="BA11" s="78"/>
      <c r="BB11" s="78"/>
      <c r="BC11" s="78"/>
      <c r="BD11" s="78"/>
      <c r="BE11" s="78"/>
      <c r="BF11" s="78"/>
      <c r="BG11" s="78"/>
      <c r="BH11" s="78"/>
      <c r="BI11" s="78"/>
      <c r="BJ11" s="78"/>
      <c r="BK11" s="78"/>
      <c r="BL11" s="78"/>
    </row>
    <row r="12" spans="1:88" s="99" customFormat="1" ht="21" customHeight="1">
      <c r="A12" s="100"/>
      <c r="B12" s="78" t="s">
        <v>492</v>
      </c>
      <c r="C12" s="78"/>
      <c r="D12" s="78"/>
      <c r="F12" s="106"/>
      <c r="G12" s="104"/>
      <c r="H12" s="106"/>
      <c r="I12" s="527">
        <v>2001891.1</v>
      </c>
      <c r="J12" s="525"/>
      <c r="K12" s="527">
        <v>1723680.86</v>
      </c>
      <c r="L12" s="78"/>
      <c r="M12" s="78"/>
      <c r="N12" s="78"/>
      <c r="O12" s="78"/>
      <c r="P12" s="78"/>
      <c r="Q12" s="78"/>
      <c r="R12" s="78"/>
      <c r="S12" s="78"/>
      <c r="T12" s="78"/>
      <c r="U12" s="78"/>
      <c r="V12" s="78"/>
      <c r="W12" s="78"/>
      <c r="X12" s="78"/>
      <c r="Y12" s="78"/>
      <c r="Z12" s="78"/>
      <c r="AA12" s="78"/>
      <c r="AB12" s="78"/>
      <c r="AC12" s="78"/>
      <c r="AD12" s="78"/>
      <c r="AE12" s="78"/>
      <c r="AF12" s="78"/>
      <c r="AG12" s="78"/>
      <c r="AH12" s="78"/>
      <c r="AI12" s="78"/>
      <c r="AJ12" s="78"/>
      <c r="AK12" s="78"/>
      <c r="AL12" s="78"/>
      <c r="AM12" s="78"/>
      <c r="AN12" s="78"/>
      <c r="AO12" s="78"/>
      <c r="AP12" s="78"/>
      <c r="AQ12" s="78"/>
      <c r="AR12" s="78"/>
      <c r="AS12" s="78"/>
      <c r="AT12" s="78"/>
      <c r="AU12" s="78"/>
      <c r="AV12" s="78"/>
      <c r="AW12" s="78"/>
      <c r="AX12" s="78"/>
      <c r="AY12" s="78"/>
      <c r="AZ12" s="78"/>
      <c r="BA12" s="78"/>
      <c r="BB12" s="78"/>
      <c r="BC12" s="78"/>
      <c r="BD12" s="78"/>
      <c r="BE12" s="78"/>
      <c r="BF12" s="78"/>
      <c r="BG12" s="78"/>
      <c r="BH12" s="78"/>
      <c r="BI12" s="78"/>
      <c r="BJ12" s="78"/>
      <c r="BK12" s="78"/>
      <c r="BL12" s="78"/>
    </row>
    <row r="13" spans="1:88" s="99" customFormat="1" ht="21" customHeight="1" thickBot="1">
      <c r="A13" s="100"/>
      <c r="B13" s="78" t="s">
        <v>732</v>
      </c>
      <c r="C13" s="78"/>
      <c r="D13" s="78"/>
      <c r="F13" s="106"/>
      <c r="G13" s="104"/>
      <c r="H13" s="106"/>
      <c r="I13" s="528">
        <f>SUM(I9:I12)</f>
        <v>24801309.080000002</v>
      </c>
      <c r="J13" s="529"/>
      <c r="K13" s="528">
        <f>SUM(K9:K12)</f>
        <v>22890974.739999998</v>
      </c>
      <c r="L13" s="78"/>
      <c r="M13" s="78"/>
      <c r="N13" s="78"/>
      <c r="O13" s="78"/>
      <c r="P13" s="78"/>
      <c r="Q13" s="78"/>
      <c r="R13" s="78"/>
      <c r="S13" s="78"/>
      <c r="T13" s="78"/>
      <c r="U13" s="78"/>
      <c r="V13" s="78"/>
      <c r="W13" s="78"/>
      <c r="X13" s="78"/>
      <c r="Y13" s="78"/>
      <c r="Z13" s="78"/>
      <c r="AA13" s="78"/>
      <c r="AB13" s="78"/>
      <c r="AC13" s="78"/>
      <c r="AD13" s="78"/>
      <c r="AE13" s="78"/>
      <c r="AF13" s="78"/>
      <c r="AG13" s="78"/>
      <c r="AH13" s="78"/>
      <c r="AI13" s="78"/>
      <c r="AJ13" s="78"/>
      <c r="AK13" s="78"/>
      <c r="AL13" s="78"/>
      <c r="AM13" s="78"/>
      <c r="AN13" s="78"/>
      <c r="AO13" s="78"/>
      <c r="AP13" s="78"/>
      <c r="AQ13" s="78"/>
      <c r="AR13" s="78"/>
      <c r="AS13" s="78"/>
      <c r="AT13" s="78"/>
      <c r="AU13" s="78"/>
      <c r="AV13" s="78"/>
      <c r="AW13" s="78"/>
      <c r="AX13" s="78"/>
      <c r="AY13" s="78"/>
      <c r="AZ13" s="78"/>
      <c r="BA13" s="78"/>
      <c r="BB13" s="78"/>
      <c r="BC13" s="78"/>
      <c r="BD13" s="78"/>
      <c r="BE13" s="78"/>
      <c r="BF13" s="78"/>
      <c r="BG13" s="78"/>
      <c r="BH13" s="78"/>
      <c r="BI13" s="78"/>
      <c r="BJ13" s="78"/>
      <c r="BK13" s="78"/>
      <c r="BL13" s="78"/>
    </row>
    <row r="14" spans="1:88" s="56" customFormat="1" ht="21" customHeight="1" thickTop="1">
      <c r="A14" s="184"/>
      <c r="B14" s="1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row>
    <row r="15" spans="1:88" s="377" customFormat="1" ht="22.5" customHeight="1">
      <c r="B15" s="458" t="s">
        <v>493</v>
      </c>
      <c r="C15" s="459"/>
      <c r="D15" s="459"/>
      <c r="F15" s="460"/>
      <c r="G15" s="461"/>
      <c r="H15" s="460"/>
      <c r="I15" s="461"/>
      <c r="J15" s="460"/>
      <c r="K15" s="461"/>
      <c r="L15" s="459"/>
      <c r="M15" s="459"/>
    </row>
    <row r="16" spans="1:88" s="377" customFormat="1" ht="22.5" customHeight="1">
      <c r="B16" s="458"/>
      <c r="C16" s="459"/>
      <c r="D16" s="459"/>
      <c r="E16" s="462" t="s">
        <v>66</v>
      </c>
      <c r="F16" s="463"/>
      <c r="G16" s="463"/>
      <c r="H16" s="460"/>
      <c r="I16" s="462" t="s">
        <v>37</v>
      </c>
      <c r="J16" s="462"/>
      <c r="K16" s="464"/>
      <c r="L16" s="459"/>
      <c r="M16" s="459"/>
    </row>
    <row r="17" spans="1:88" s="377" customFormat="1" ht="22.5" customHeight="1">
      <c r="B17" s="458"/>
      <c r="C17" s="459"/>
      <c r="D17" s="459"/>
      <c r="E17" s="465" t="s">
        <v>723</v>
      </c>
      <c r="F17" s="466"/>
      <c r="G17" s="465" t="s">
        <v>388</v>
      </c>
      <c r="H17" s="382"/>
      <c r="I17" s="465" t="s">
        <v>723</v>
      </c>
      <c r="J17" s="466"/>
      <c r="K17" s="465" t="s">
        <v>388</v>
      </c>
      <c r="L17" s="459"/>
      <c r="M17" s="459"/>
    </row>
    <row r="18" spans="1:88" s="377" customFormat="1" ht="22.5" customHeight="1">
      <c r="A18" s="458"/>
      <c r="B18" s="459" t="s">
        <v>494</v>
      </c>
      <c r="C18" s="459"/>
      <c r="D18" s="459"/>
      <c r="E18" s="530">
        <v>5785752.21</v>
      </c>
      <c r="F18" s="531"/>
      <c r="G18" s="532">
        <v>7082888</v>
      </c>
      <c r="H18" s="531"/>
      <c r="I18" s="532">
        <v>5785752.21</v>
      </c>
      <c r="J18" s="531"/>
      <c r="K18" s="532">
        <v>7082888</v>
      </c>
      <c r="L18" s="459"/>
      <c r="M18" s="459"/>
    </row>
    <row r="19" spans="1:88" s="377" customFormat="1" ht="22.5" customHeight="1">
      <c r="A19" s="458"/>
      <c r="B19" s="459" t="s">
        <v>495</v>
      </c>
      <c r="C19" s="459"/>
      <c r="D19" s="459"/>
      <c r="E19" s="530">
        <v>19015556.870000001</v>
      </c>
      <c r="F19" s="531"/>
      <c r="G19" s="532">
        <v>14892770</v>
      </c>
      <c r="H19" s="531"/>
      <c r="I19" s="532">
        <v>17105222.530000001</v>
      </c>
      <c r="J19" s="531"/>
      <c r="K19" s="532">
        <v>13184208</v>
      </c>
      <c r="L19" s="459"/>
      <c r="M19" s="459"/>
    </row>
    <row r="20" spans="1:88" s="377" customFormat="1" ht="22.5" customHeight="1" thickBot="1">
      <c r="A20" s="458"/>
      <c r="B20" s="459" t="s">
        <v>39</v>
      </c>
      <c r="C20" s="459"/>
      <c r="D20" s="459"/>
      <c r="E20" s="533">
        <f>SUM(E18:E19)</f>
        <v>24801309.080000002</v>
      </c>
      <c r="F20" s="531"/>
      <c r="G20" s="534">
        <f>SUM(G18:G19)</f>
        <v>21975658</v>
      </c>
      <c r="H20" s="531"/>
      <c r="I20" s="534">
        <f>SUM(I18:I19)</f>
        <v>22890974.740000002</v>
      </c>
      <c r="J20" s="531"/>
      <c r="K20" s="534">
        <f>SUM(K18:K19)</f>
        <v>20267096</v>
      </c>
      <c r="L20" s="459"/>
      <c r="M20" s="459"/>
    </row>
    <row r="21" spans="1:88" s="56" customFormat="1" ht="21" customHeight="1" thickTop="1">
      <c r="A21" s="184"/>
      <c r="B21" s="1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row>
    <row r="22" spans="1:88" s="56" customFormat="1" ht="21" customHeight="1">
      <c r="A22" s="184"/>
      <c r="B22" s="1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row>
    <row r="23" spans="1:88" s="56" customFormat="1" ht="21" customHeight="1">
      <c r="A23" s="184"/>
      <c r="B23" s="1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row>
    <row r="24" spans="1:88" s="56" customFormat="1" ht="21" customHeight="1">
      <c r="A24" s="184"/>
      <c r="B24" s="1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row>
    <row r="25" spans="1:88" s="56" customFormat="1" ht="21" customHeight="1">
      <c r="A25" s="184"/>
      <c r="B25" s="1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row>
    <row r="26" spans="1:88" s="56" customFormat="1" ht="21" customHeight="1">
      <c r="A26" s="184"/>
      <c r="B26" s="1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row>
    <row r="27" spans="1:88" s="56" customFormat="1" ht="21" customHeight="1">
      <c r="A27" s="184"/>
      <c r="B27" s="1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row>
    <row r="28" spans="1:88" s="56" customFormat="1" ht="21" customHeight="1">
      <c r="A28" s="184"/>
      <c r="B28" s="1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row>
    <row r="29" spans="1:88" s="56" customFormat="1" ht="21" customHeight="1">
      <c r="A29" s="184"/>
      <c r="B29" s="1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row>
    <row r="30" spans="1:88" s="56" customFormat="1" ht="21" customHeight="1">
      <c r="A30" s="184"/>
      <c r="B30" s="1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row>
    <row r="31" spans="1:88" s="56" customFormat="1" ht="21" customHeight="1">
      <c r="A31" s="184"/>
      <c r="B31" s="1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row>
    <row r="32" spans="1:88" s="56" customFormat="1" ht="21" customHeight="1">
      <c r="A32" s="184"/>
      <c r="B32" s="1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row>
    <row r="33" spans="1:88" s="56" customFormat="1" ht="21" customHeight="1">
      <c r="A33" s="184"/>
      <c r="B33" s="1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row>
    <row r="34" spans="1:88" s="56" customFormat="1" ht="21" customHeight="1">
      <c r="A34" s="184"/>
      <c r="B34" s="1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c r="CA34" s="4"/>
      <c r="CB34" s="4"/>
      <c r="CC34" s="4"/>
      <c r="CD34" s="4"/>
      <c r="CE34" s="4"/>
      <c r="CF34" s="4"/>
      <c r="CG34" s="4"/>
      <c r="CH34" s="4"/>
      <c r="CI34" s="4"/>
      <c r="CJ34" s="4"/>
    </row>
    <row r="35" spans="1:88" s="56" customFormat="1" ht="21" customHeight="1">
      <c r="A35" s="184"/>
      <c r="B35" s="1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row>
    <row r="36" spans="1:88" s="56" customFormat="1" ht="21" customHeight="1">
      <c r="A36" s="184"/>
      <c r="B36" s="1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row>
    <row r="37" spans="1:88" s="56" customFormat="1" ht="21" customHeight="1">
      <c r="A37" s="184"/>
      <c r="B37" s="1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row>
    <row r="38" spans="1:88" s="56" customFormat="1" ht="21" customHeight="1">
      <c r="A38" s="184"/>
      <c r="B38" s="1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row>
    <row r="39" spans="1:88" s="6" customFormat="1" ht="24" customHeight="1">
      <c r="A39" s="131" t="s">
        <v>42</v>
      </c>
      <c r="B39" s="135"/>
      <c r="C39" s="261"/>
      <c r="D39" s="262"/>
      <c r="E39" s="262"/>
      <c r="F39" s="262"/>
      <c r="G39" s="262"/>
      <c r="H39" s="263"/>
      <c r="I39" s="261"/>
      <c r="J39" s="136"/>
      <c r="K39" s="136"/>
      <c r="L39" s="8"/>
    </row>
    <row r="40" spans="1:88" s="6" customFormat="1" ht="24" customHeight="1">
      <c r="A40" s="131" t="s">
        <v>43</v>
      </c>
      <c r="B40" s="135"/>
      <c r="C40" s="261"/>
      <c r="D40" s="262"/>
      <c r="E40" s="262"/>
      <c r="F40" s="262"/>
      <c r="G40" s="262"/>
      <c r="H40" s="263"/>
      <c r="I40" s="261"/>
      <c r="J40" s="136"/>
      <c r="K40" s="136"/>
      <c r="L40" s="8"/>
    </row>
    <row r="41" spans="1:88" s="6" customFormat="1" ht="22.5" customHeight="1">
      <c r="A41" s="643" t="s">
        <v>505</v>
      </c>
      <c r="B41" s="356"/>
      <c r="C41" s="356"/>
      <c r="D41" s="356"/>
      <c r="E41" s="356"/>
      <c r="F41" s="356"/>
      <c r="G41" s="356"/>
      <c r="H41" s="356"/>
      <c r="I41" s="356"/>
      <c r="J41" s="356"/>
      <c r="K41" s="356"/>
      <c r="L41" s="8"/>
    </row>
    <row r="42" spans="1:88" s="6" customFormat="1" ht="21.75">
      <c r="A42" s="131"/>
      <c r="B42" s="135"/>
      <c r="C42" s="261"/>
      <c r="D42" s="262"/>
      <c r="E42" s="262"/>
      <c r="F42" s="262"/>
      <c r="G42" s="262"/>
      <c r="H42" s="263"/>
      <c r="I42" s="261"/>
      <c r="J42" s="136"/>
      <c r="K42" s="136"/>
      <c r="L42" s="8"/>
    </row>
    <row r="43" spans="1:88" s="99" customFormat="1" ht="21.75">
      <c r="A43" s="210" t="s">
        <v>557</v>
      </c>
      <c r="B43" s="78"/>
      <c r="C43" s="78"/>
      <c r="D43" s="78"/>
      <c r="E43" s="78"/>
      <c r="F43" s="78"/>
      <c r="G43" s="78"/>
      <c r="H43" s="78"/>
      <c r="I43" s="78"/>
      <c r="J43" s="78"/>
      <c r="K43" s="78"/>
      <c r="L43" s="78"/>
      <c r="M43" s="78"/>
      <c r="N43" s="78"/>
      <c r="O43" s="78"/>
      <c r="P43" s="78"/>
      <c r="Q43" s="78"/>
      <c r="R43" s="78"/>
      <c r="S43" s="78"/>
      <c r="T43" s="78"/>
      <c r="U43" s="78"/>
      <c r="V43" s="78"/>
      <c r="W43" s="78"/>
      <c r="X43" s="78"/>
      <c r="Y43" s="78"/>
      <c r="Z43" s="78"/>
      <c r="AA43" s="78"/>
      <c r="AB43" s="78"/>
      <c r="AC43" s="78"/>
      <c r="AD43" s="78"/>
      <c r="AE43" s="78"/>
      <c r="AF43" s="78"/>
      <c r="AG43" s="78"/>
      <c r="AH43" s="78"/>
      <c r="AI43" s="78"/>
      <c r="AJ43" s="78"/>
      <c r="AK43" s="78"/>
      <c r="AL43" s="78"/>
      <c r="AM43" s="78"/>
      <c r="AN43" s="78"/>
      <c r="AO43" s="78"/>
      <c r="AP43" s="78"/>
      <c r="AQ43" s="78"/>
      <c r="AR43" s="78"/>
      <c r="AS43" s="78"/>
      <c r="AT43" s="78"/>
      <c r="AU43" s="78"/>
      <c r="AV43" s="78"/>
      <c r="AW43" s="78"/>
      <c r="AX43" s="78"/>
      <c r="AY43" s="78"/>
      <c r="AZ43" s="78"/>
      <c r="BA43" s="78"/>
      <c r="BB43" s="78"/>
      <c r="BC43" s="78"/>
      <c r="BD43" s="78"/>
      <c r="BE43" s="78"/>
      <c r="BF43" s="78"/>
      <c r="BG43" s="78"/>
      <c r="BH43" s="78"/>
      <c r="BI43" s="78"/>
      <c r="BJ43" s="78"/>
      <c r="BK43" s="78"/>
      <c r="BL43" s="78"/>
    </row>
    <row r="44" spans="1:88" s="377" customFormat="1" ht="25.5" customHeight="1">
      <c r="B44" s="467" t="s">
        <v>496</v>
      </c>
      <c r="C44" s="459"/>
      <c r="D44" s="459"/>
      <c r="F44" s="460"/>
      <c r="G44" s="461"/>
      <c r="H44" s="460"/>
      <c r="I44" s="461"/>
      <c r="J44" s="460"/>
      <c r="K44" s="461"/>
      <c r="L44" s="459"/>
      <c r="M44" s="459"/>
    </row>
    <row r="45" spans="1:88" s="377" customFormat="1" ht="25.5" customHeight="1">
      <c r="B45" s="334"/>
      <c r="C45" s="459"/>
      <c r="D45" s="459"/>
      <c r="E45" s="562"/>
      <c r="F45" s="563"/>
      <c r="G45" s="563"/>
      <c r="H45" s="566"/>
      <c r="I45" s="565" t="s">
        <v>409</v>
      </c>
      <c r="J45" s="563"/>
      <c r="K45" s="565" t="s">
        <v>410</v>
      </c>
      <c r="L45" s="459"/>
      <c r="M45" s="459"/>
    </row>
    <row r="46" spans="1:88" s="377" customFormat="1" ht="25.5" customHeight="1">
      <c r="B46" s="334"/>
      <c r="C46" s="459"/>
      <c r="D46" s="459"/>
      <c r="E46" s="562"/>
      <c r="F46" s="563"/>
      <c r="G46" s="563"/>
      <c r="H46" s="566"/>
      <c r="I46" s="565" t="s">
        <v>435</v>
      </c>
      <c r="J46" s="563"/>
      <c r="K46" s="565" t="s">
        <v>435</v>
      </c>
      <c r="L46" s="459"/>
      <c r="M46" s="459"/>
    </row>
    <row r="47" spans="1:88" s="377" customFormat="1" ht="25.5" customHeight="1">
      <c r="B47" s="334"/>
      <c r="C47" s="459"/>
      <c r="D47" s="459"/>
      <c r="E47" s="562"/>
      <c r="F47" s="563"/>
      <c r="G47" s="563"/>
      <c r="H47" s="566"/>
      <c r="I47" s="564" t="s">
        <v>237</v>
      </c>
      <c r="J47" s="563"/>
      <c r="K47" s="564" t="s">
        <v>237</v>
      </c>
      <c r="L47" s="459"/>
      <c r="M47" s="459"/>
    </row>
    <row r="48" spans="1:88" s="377" customFormat="1" ht="25.5" customHeight="1">
      <c r="B48" s="469" t="s">
        <v>497</v>
      </c>
      <c r="C48" s="459"/>
      <c r="D48" s="459"/>
      <c r="E48" s="468"/>
      <c r="F48" s="460"/>
      <c r="G48" s="468"/>
      <c r="H48" s="460"/>
      <c r="I48" s="468"/>
      <c r="J48" s="470"/>
      <c r="K48" s="468"/>
      <c r="L48" s="459"/>
      <c r="M48" s="459"/>
    </row>
    <row r="49" spans="2:64" s="377" customFormat="1" ht="25.5" customHeight="1">
      <c r="B49" s="469" t="s">
        <v>498</v>
      </c>
      <c r="C49" s="459"/>
      <c r="D49" s="459"/>
      <c r="E49" s="468"/>
      <c r="F49" s="460"/>
      <c r="G49" s="468"/>
      <c r="H49" s="460"/>
      <c r="I49" s="468"/>
      <c r="J49" s="470"/>
      <c r="K49" s="468"/>
      <c r="L49" s="459"/>
      <c r="M49" s="459"/>
    </row>
    <row r="50" spans="2:64" s="377" customFormat="1" ht="25.5" customHeight="1">
      <c r="B50" s="471" t="s">
        <v>832</v>
      </c>
      <c r="C50" s="459"/>
      <c r="D50" s="459"/>
      <c r="E50" s="539"/>
      <c r="F50" s="532"/>
      <c r="G50" s="539"/>
      <c r="H50" s="531"/>
      <c r="I50" s="535">
        <v>517654</v>
      </c>
      <c r="J50" s="536"/>
      <c r="K50" s="535">
        <v>-289337</v>
      </c>
      <c r="L50" s="459"/>
      <c r="M50" s="459"/>
    </row>
    <row r="51" spans="2:64" s="377" customFormat="1" ht="25.5" customHeight="1">
      <c r="B51" s="471" t="s">
        <v>617</v>
      </c>
      <c r="C51" s="459"/>
      <c r="D51" s="459"/>
      <c r="E51" s="541"/>
      <c r="F51" s="536"/>
      <c r="G51" s="541"/>
      <c r="H51" s="531"/>
      <c r="I51" s="537">
        <v>2001891.1</v>
      </c>
      <c r="J51" s="536"/>
      <c r="K51" s="537">
        <v>1723680.86</v>
      </c>
      <c r="L51" s="459"/>
      <c r="M51" s="459"/>
    </row>
    <row r="52" spans="2:64" s="377" customFormat="1" ht="25.5" customHeight="1" thickBot="1">
      <c r="B52" s="471" t="s">
        <v>833</v>
      </c>
      <c r="C52" s="459"/>
      <c r="D52" s="459"/>
      <c r="E52" s="541"/>
      <c r="F52" s="532"/>
      <c r="G52" s="541"/>
      <c r="H52" s="531"/>
      <c r="I52" s="538">
        <f>SUM(I50:I51)</f>
        <v>2519545.1</v>
      </c>
      <c r="J52" s="537"/>
      <c r="K52" s="538">
        <f>SUM(K50:K51)</f>
        <v>1434343.86</v>
      </c>
      <c r="L52" s="459"/>
      <c r="M52" s="459"/>
    </row>
    <row r="53" spans="2:64" s="377" customFormat="1" ht="25.5" customHeight="1" thickTop="1">
      <c r="B53" s="458"/>
      <c r="C53" s="459"/>
      <c r="D53" s="459"/>
      <c r="F53" s="460"/>
      <c r="G53" s="461"/>
      <c r="H53" s="460"/>
      <c r="I53" s="461"/>
      <c r="J53" s="460"/>
      <c r="K53" s="461"/>
      <c r="L53" s="459"/>
      <c r="M53" s="459"/>
    </row>
    <row r="54" spans="2:64" s="377" customFormat="1" ht="25.5" customHeight="1">
      <c r="B54" s="458" t="s">
        <v>808</v>
      </c>
      <c r="C54" s="459"/>
      <c r="D54" s="459"/>
      <c r="F54" s="460"/>
      <c r="G54" s="461"/>
      <c r="H54" s="460"/>
      <c r="I54" s="461"/>
      <c r="J54" s="460"/>
      <c r="K54" s="461"/>
      <c r="L54" s="459"/>
      <c r="M54" s="459"/>
    </row>
    <row r="55" spans="2:64" s="377" customFormat="1" ht="25.5" customHeight="1">
      <c r="B55" s="458"/>
      <c r="C55" s="459"/>
      <c r="D55" s="459"/>
      <c r="E55" s="562"/>
      <c r="F55" s="563"/>
      <c r="G55" s="563"/>
      <c r="H55" s="566"/>
      <c r="I55" s="565" t="s">
        <v>409</v>
      </c>
      <c r="J55" s="563"/>
      <c r="K55" s="565" t="s">
        <v>410</v>
      </c>
      <c r="L55" s="459"/>
      <c r="M55" s="459"/>
    </row>
    <row r="56" spans="2:64" s="377" customFormat="1" ht="25.5" customHeight="1">
      <c r="B56" s="458"/>
      <c r="C56" s="459"/>
      <c r="D56" s="459"/>
      <c r="E56" s="562"/>
      <c r="F56" s="563"/>
      <c r="G56" s="563"/>
      <c r="H56" s="566"/>
      <c r="I56" s="565" t="s">
        <v>435</v>
      </c>
      <c r="J56" s="563"/>
      <c r="K56" s="565" t="s">
        <v>435</v>
      </c>
      <c r="L56" s="459"/>
      <c r="M56" s="459"/>
    </row>
    <row r="57" spans="2:64" s="377" customFormat="1" ht="25.5" customHeight="1">
      <c r="B57" s="458"/>
      <c r="C57" s="459"/>
      <c r="D57" s="459"/>
      <c r="E57" s="562"/>
      <c r="F57" s="563"/>
      <c r="G57" s="563"/>
      <c r="H57" s="566"/>
      <c r="I57" s="564" t="s">
        <v>237</v>
      </c>
      <c r="J57" s="563"/>
      <c r="K57" s="564" t="s">
        <v>237</v>
      </c>
      <c r="L57" s="459"/>
      <c r="M57" s="459"/>
    </row>
    <row r="58" spans="2:64" s="377" customFormat="1" ht="25.5" customHeight="1">
      <c r="B58" s="458" t="s">
        <v>500</v>
      </c>
      <c r="C58" s="459"/>
      <c r="D58" s="459"/>
      <c r="E58" s="539"/>
      <c r="F58" s="532"/>
      <c r="G58" s="539"/>
      <c r="H58" s="532"/>
      <c r="I58" s="539">
        <v>-2631217.5099999998</v>
      </c>
      <c r="J58" s="540"/>
      <c r="K58" s="539">
        <v>-2425784.5299999998</v>
      </c>
      <c r="L58" s="459"/>
      <c r="M58" s="459"/>
      <c r="P58" s="539"/>
    </row>
    <row r="59" spans="2:64" s="377" customFormat="1" ht="25.5" customHeight="1">
      <c r="B59" s="458" t="s">
        <v>501</v>
      </c>
      <c r="C59" s="459"/>
      <c r="D59" s="459"/>
      <c r="E59" s="539"/>
      <c r="F59" s="532"/>
      <c r="G59" s="539"/>
      <c r="H59" s="532"/>
      <c r="I59" s="539">
        <v>-274901.68</v>
      </c>
      <c r="J59" s="536"/>
      <c r="K59" s="539">
        <v>-43455.68</v>
      </c>
      <c r="L59" s="459"/>
      <c r="M59" s="459"/>
    </row>
    <row r="60" spans="2:64" s="377" customFormat="1" ht="25.5" customHeight="1">
      <c r="B60" s="458" t="s">
        <v>502</v>
      </c>
      <c r="C60" s="459"/>
      <c r="D60" s="459"/>
      <c r="E60" s="541"/>
      <c r="F60" s="532"/>
      <c r="G60" s="541"/>
      <c r="H60" s="532"/>
      <c r="I60" s="541">
        <v>4908010.29</v>
      </c>
      <c r="J60" s="536"/>
      <c r="K60" s="542">
        <v>4192921.07</v>
      </c>
      <c r="L60" s="459"/>
      <c r="M60" s="459"/>
    </row>
    <row r="61" spans="2:64" s="377" customFormat="1" ht="25.5" customHeight="1" thickBot="1">
      <c r="B61" s="458" t="s">
        <v>503</v>
      </c>
      <c r="C61" s="459"/>
      <c r="D61" s="459"/>
      <c r="E61" s="541"/>
      <c r="F61" s="532"/>
      <c r="G61" s="541"/>
      <c r="H61" s="531"/>
      <c r="I61" s="538">
        <f>SUM(I58:I60)</f>
        <v>2001891.1</v>
      </c>
      <c r="J61" s="537"/>
      <c r="K61" s="538">
        <f>SUM(K58:K60)</f>
        <v>1723680.8599999999</v>
      </c>
      <c r="L61" s="459"/>
      <c r="M61" s="459"/>
    </row>
    <row r="62" spans="2:64" s="377" customFormat="1" ht="25.5" customHeight="1" thickTop="1">
      <c r="B62" s="458"/>
      <c r="C62" s="459"/>
      <c r="D62" s="459"/>
      <c r="F62" s="460"/>
      <c r="G62" s="461"/>
      <c r="H62" s="460"/>
      <c r="I62" s="461"/>
      <c r="J62" s="460"/>
      <c r="K62" s="461"/>
      <c r="L62" s="459"/>
      <c r="M62" s="459"/>
    </row>
    <row r="63" spans="2:64" s="99" customFormat="1" ht="22.5" customHeight="1">
      <c r="B63" s="100" t="s">
        <v>123</v>
      </c>
      <c r="C63" s="78"/>
      <c r="D63" s="78"/>
      <c r="F63" s="106"/>
      <c r="G63" s="104"/>
      <c r="H63" s="106"/>
      <c r="I63" s="127"/>
      <c r="J63" s="126"/>
      <c r="K63" s="127"/>
      <c r="L63" s="78"/>
      <c r="M63" s="78"/>
      <c r="N63" s="78"/>
      <c r="O63" s="78"/>
      <c r="P63" s="78"/>
      <c r="Q63" s="78"/>
      <c r="R63" s="78"/>
      <c r="S63" s="78"/>
      <c r="T63" s="78"/>
      <c r="U63" s="78"/>
      <c r="V63" s="78"/>
      <c r="W63" s="78"/>
      <c r="X63" s="78"/>
      <c r="Y63" s="78"/>
      <c r="Z63" s="78"/>
      <c r="AA63" s="78"/>
      <c r="AB63" s="78"/>
      <c r="AC63" s="78"/>
      <c r="AD63" s="78"/>
      <c r="AE63" s="78"/>
      <c r="AF63" s="78"/>
      <c r="AG63" s="78"/>
      <c r="AH63" s="78"/>
      <c r="AI63" s="78"/>
      <c r="AJ63" s="78"/>
      <c r="AK63" s="78"/>
      <c r="AL63" s="78"/>
      <c r="AM63" s="78"/>
      <c r="AN63" s="78"/>
      <c r="AO63" s="78"/>
      <c r="AP63" s="78"/>
      <c r="AQ63" s="78"/>
      <c r="AR63" s="78"/>
      <c r="AS63" s="78"/>
      <c r="AT63" s="78"/>
      <c r="AU63" s="78"/>
      <c r="AV63" s="78"/>
      <c r="AW63" s="78"/>
      <c r="AX63" s="78"/>
      <c r="AY63" s="78"/>
      <c r="AZ63" s="78"/>
      <c r="BA63" s="78"/>
      <c r="BB63" s="78"/>
      <c r="BC63" s="78"/>
      <c r="BD63" s="78"/>
      <c r="BE63" s="78"/>
      <c r="BF63" s="78"/>
      <c r="BG63" s="78"/>
      <c r="BH63" s="78"/>
      <c r="BI63" s="78"/>
      <c r="BJ63" s="78"/>
      <c r="BK63" s="78"/>
      <c r="BL63" s="78"/>
    </row>
    <row r="64" spans="2:64" s="99" customFormat="1" ht="22.5" customHeight="1">
      <c r="B64" s="100"/>
      <c r="C64" s="78"/>
      <c r="D64" s="78"/>
      <c r="F64" s="106"/>
      <c r="G64" s="104"/>
      <c r="H64" s="106"/>
      <c r="I64" s="225" t="s">
        <v>112</v>
      </c>
      <c r="J64" s="225"/>
      <c r="K64" s="225" t="s">
        <v>113</v>
      </c>
      <c r="L64" s="78"/>
      <c r="M64" s="78"/>
      <c r="N64" s="78"/>
      <c r="O64" s="78"/>
      <c r="P64" s="78"/>
      <c r="Q64" s="78"/>
      <c r="R64" s="78"/>
      <c r="S64" s="78"/>
      <c r="T64" s="78"/>
      <c r="U64" s="78"/>
      <c r="V64" s="78"/>
      <c r="W64" s="78"/>
      <c r="X64" s="78"/>
      <c r="Y64" s="78"/>
      <c r="Z64" s="78"/>
      <c r="AA64" s="78"/>
      <c r="AB64" s="78"/>
      <c r="AC64" s="78"/>
      <c r="AD64" s="78"/>
      <c r="AE64" s="78"/>
      <c r="AF64" s="78"/>
      <c r="AG64" s="78"/>
      <c r="AH64" s="78"/>
      <c r="AI64" s="78"/>
      <c r="AJ64" s="78"/>
      <c r="AK64" s="78"/>
      <c r="AL64" s="78"/>
      <c r="AM64" s="78"/>
      <c r="AN64" s="78"/>
      <c r="AO64" s="78"/>
      <c r="AP64" s="78"/>
      <c r="AQ64" s="78"/>
      <c r="AR64" s="78"/>
      <c r="AS64" s="78"/>
      <c r="AT64" s="78"/>
      <c r="AU64" s="78"/>
      <c r="AV64" s="78"/>
      <c r="AW64" s="78"/>
      <c r="AX64" s="78"/>
      <c r="AY64" s="78"/>
      <c r="AZ64" s="78"/>
      <c r="BA64" s="78"/>
      <c r="BB64" s="78"/>
      <c r="BC64" s="78"/>
      <c r="BD64" s="78"/>
      <c r="BE64" s="78"/>
      <c r="BF64" s="78"/>
      <c r="BG64" s="78"/>
      <c r="BH64" s="78"/>
      <c r="BI64" s="78"/>
      <c r="BJ64" s="78"/>
      <c r="BK64" s="78"/>
      <c r="BL64" s="78"/>
    </row>
    <row r="65" spans="1:64" s="99" customFormat="1" ht="21.75">
      <c r="A65" s="100"/>
      <c r="B65" s="78"/>
      <c r="C65" s="78"/>
      <c r="D65" s="78"/>
      <c r="F65" s="106"/>
      <c r="G65" s="104"/>
      <c r="H65" s="106"/>
      <c r="I65" s="225" t="s">
        <v>233</v>
      </c>
      <c r="J65" s="225"/>
      <c r="K65" s="225" t="s">
        <v>233</v>
      </c>
      <c r="L65" s="78"/>
      <c r="M65" s="78"/>
      <c r="N65" s="78"/>
      <c r="O65" s="78"/>
      <c r="P65" s="78"/>
      <c r="Q65" s="78"/>
      <c r="R65" s="78"/>
      <c r="S65" s="78"/>
      <c r="T65" s="78"/>
      <c r="U65" s="78"/>
      <c r="V65" s="78"/>
      <c r="W65" s="78"/>
      <c r="X65" s="78"/>
      <c r="Y65" s="78"/>
      <c r="Z65" s="78"/>
      <c r="AA65" s="78"/>
      <c r="AB65" s="78"/>
      <c r="AC65" s="78"/>
      <c r="AD65" s="78"/>
      <c r="AE65" s="78"/>
      <c r="AF65" s="78"/>
      <c r="AG65" s="78"/>
      <c r="AH65" s="78"/>
      <c r="AI65" s="78"/>
      <c r="AJ65" s="78"/>
      <c r="AK65" s="78"/>
      <c r="AL65" s="78"/>
      <c r="AM65" s="78"/>
      <c r="AN65" s="78"/>
      <c r="AO65" s="78"/>
      <c r="AP65" s="78"/>
      <c r="AQ65" s="78"/>
      <c r="AR65" s="78"/>
      <c r="AS65" s="78"/>
      <c r="AT65" s="78"/>
      <c r="AU65" s="78"/>
      <c r="AV65" s="78"/>
      <c r="AW65" s="78"/>
      <c r="AX65" s="78"/>
      <c r="AY65" s="78"/>
      <c r="AZ65" s="78"/>
      <c r="BA65" s="78"/>
      <c r="BB65" s="78"/>
      <c r="BC65" s="78"/>
      <c r="BD65" s="78"/>
      <c r="BE65" s="78"/>
      <c r="BF65" s="78"/>
      <c r="BG65" s="78"/>
      <c r="BH65" s="78"/>
      <c r="BI65" s="78"/>
      <c r="BJ65" s="78"/>
      <c r="BK65" s="78"/>
      <c r="BL65" s="78"/>
    </row>
    <row r="66" spans="1:64" s="99" customFormat="1" ht="22.5" customHeight="1">
      <c r="A66" s="100"/>
      <c r="B66" s="78"/>
      <c r="C66" s="78"/>
      <c r="D66" s="78"/>
      <c r="F66" s="106"/>
      <c r="G66" s="104"/>
      <c r="H66" s="106"/>
      <c r="I66" s="226" t="s">
        <v>809</v>
      </c>
      <c r="J66" s="225"/>
      <c r="K66" s="226" t="s">
        <v>809</v>
      </c>
      <c r="L66" s="78"/>
      <c r="M66" s="78"/>
      <c r="N66" s="78"/>
      <c r="O66" s="78"/>
      <c r="P66" s="78"/>
      <c r="Q66" s="78"/>
      <c r="R66" s="78"/>
      <c r="S66" s="78"/>
      <c r="T66" s="78"/>
      <c r="U66" s="78"/>
      <c r="V66" s="78"/>
      <c r="W66" s="78"/>
      <c r="X66" s="78"/>
      <c r="Y66" s="78"/>
      <c r="Z66" s="78"/>
      <c r="AA66" s="78"/>
      <c r="AB66" s="78"/>
      <c r="AC66" s="78"/>
      <c r="AD66" s="78"/>
      <c r="AE66" s="78"/>
      <c r="AF66" s="78"/>
      <c r="AG66" s="78"/>
      <c r="AH66" s="78"/>
      <c r="AI66" s="78"/>
      <c r="AJ66" s="78"/>
      <c r="AK66" s="78"/>
      <c r="AL66" s="78"/>
      <c r="AM66" s="78"/>
      <c r="AN66" s="78"/>
      <c r="AO66" s="78"/>
      <c r="AP66" s="78"/>
      <c r="AQ66" s="78"/>
      <c r="AR66" s="78"/>
      <c r="AS66" s="78"/>
      <c r="AT66" s="78"/>
      <c r="AU66" s="78"/>
      <c r="AV66" s="78"/>
      <c r="AW66" s="78"/>
      <c r="AX66" s="78"/>
      <c r="AY66" s="78"/>
      <c r="AZ66" s="78"/>
      <c r="BA66" s="78"/>
      <c r="BB66" s="78"/>
      <c r="BC66" s="78"/>
      <c r="BD66" s="78"/>
      <c r="BE66" s="78"/>
      <c r="BF66" s="78"/>
      <c r="BG66" s="78"/>
      <c r="BH66" s="78"/>
      <c r="BI66" s="78"/>
      <c r="BJ66" s="78"/>
      <c r="BK66" s="78"/>
      <c r="BL66" s="78"/>
    </row>
    <row r="67" spans="1:64" s="99" customFormat="1" ht="22.5" customHeight="1">
      <c r="A67" s="100"/>
      <c r="B67" s="78" t="s">
        <v>262</v>
      </c>
      <c r="C67" s="78"/>
      <c r="D67" s="78"/>
      <c r="F67" s="106"/>
      <c r="G67" s="104"/>
      <c r="H67" s="106"/>
      <c r="I67" s="185" t="s">
        <v>613</v>
      </c>
      <c r="J67" s="126"/>
      <c r="K67" s="185">
        <v>1.71</v>
      </c>
      <c r="L67" s="78"/>
      <c r="M67" s="78"/>
      <c r="N67" s="78"/>
      <c r="O67" s="78"/>
      <c r="P67" s="78"/>
      <c r="Q67" s="78"/>
      <c r="R67" s="78"/>
      <c r="S67" s="78"/>
      <c r="T67" s="78"/>
      <c r="U67" s="78"/>
      <c r="V67" s="78"/>
      <c r="W67" s="78"/>
      <c r="X67" s="78"/>
      <c r="Y67" s="78"/>
      <c r="Z67" s="78"/>
      <c r="AA67" s="78"/>
      <c r="AB67" s="78"/>
      <c r="AC67" s="78"/>
      <c r="AD67" s="78"/>
      <c r="AE67" s="78"/>
      <c r="AF67" s="78"/>
      <c r="AG67" s="78"/>
      <c r="AH67" s="78"/>
      <c r="AI67" s="78"/>
      <c r="AJ67" s="78"/>
      <c r="AK67" s="78"/>
      <c r="AL67" s="78"/>
      <c r="AM67" s="78"/>
      <c r="AN67" s="78"/>
      <c r="AO67" s="78"/>
      <c r="AP67" s="78"/>
      <c r="AQ67" s="78"/>
      <c r="AR67" s="78"/>
      <c r="AS67" s="78"/>
      <c r="AT67" s="78"/>
      <c r="AU67" s="78"/>
      <c r="AV67" s="78"/>
      <c r="AW67" s="78"/>
      <c r="AX67" s="78"/>
      <c r="AY67" s="78"/>
      <c r="AZ67" s="78"/>
      <c r="BA67" s="78"/>
      <c r="BB67" s="78"/>
      <c r="BC67" s="78"/>
      <c r="BD67" s="78"/>
      <c r="BE67" s="78"/>
      <c r="BF67" s="78"/>
      <c r="BG67" s="78"/>
      <c r="BH67" s="78"/>
      <c r="BI67" s="78"/>
      <c r="BJ67" s="78"/>
      <c r="BK67" s="78"/>
      <c r="BL67" s="78"/>
    </row>
    <row r="68" spans="1:64" s="99" customFormat="1" ht="22.5" customHeight="1">
      <c r="A68" s="100"/>
      <c r="B68" s="78" t="s">
        <v>263</v>
      </c>
      <c r="C68" s="78"/>
      <c r="D68" s="78"/>
      <c r="F68" s="106"/>
      <c r="G68" s="104"/>
      <c r="H68" s="106"/>
      <c r="I68" s="185">
        <v>4</v>
      </c>
      <c r="J68" s="126"/>
      <c r="K68" s="185">
        <v>4</v>
      </c>
      <c r="L68" s="78"/>
      <c r="M68" s="78"/>
      <c r="N68" s="78"/>
      <c r="O68" s="78"/>
      <c r="P68" s="78"/>
      <c r="Q68" s="78"/>
      <c r="R68" s="78"/>
      <c r="S68" s="78"/>
      <c r="T68" s="78"/>
      <c r="U68" s="78"/>
      <c r="V68" s="78"/>
      <c r="W68" s="78"/>
      <c r="X68" s="78"/>
      <c r="Y68" s="78"/>
      <c r="Z68" s="78"/>
      <c r="AA68" s="78"/>
      <c r="AB68" s="78"/>
      <c r="AC68" s="78"/>
      <c r="AD68" s="78"/>
      <c r="AE68" s="78"/>
      <c r="AF68" s="78"/>
      <c r="AG68" s="78"/>
      <c r="AH68" s="78"/>
      <c r="AI68" s="78"/>
      <c r="AJ68" s="78"/>
      <c r="AK68" s="78"/>
      <c r="AL68" s="78"/>
      <c r="AM68" s="78"/>
      <c r="AN68" s="78"/>
      <c r="AO68" s="78"/>
      <c r="AP68" s="78"/>
      <c r="AQ68" s="78"/>
      <c r="AR68" s="78"/>
      <c r="AS68" s="78"/>
      <c r="AT68" s="78"/>
      <c r="AU68" s="78"/>
      <c r="AV68" s="78"/>
      <c r="AW68" s="78"/>
      <c r="AX68" s="78"/>
      <c r="AY68" s="78"/>
      <c r="AZ68" s="78"/>
      <c r="BA68" s="78"/>
      <c r="BB68" s="78"/>
      <c r="BC68" s="78"/>
      <c r="BD68" s="78"/>
      <c r="BE68" s="78"/>
      <c r="BF68" s="78"/>
      <c r="BG68" s="78"/>
      <c r="BH68" s="78"/>
      <c r="BI68" s="78"/>
      <c r="BJ68" s="78"/>
      <c r="BK68" s="78"/>
      <c r="BL68" s="78"/>
    </row>
    <row r="69" spans="1:64" s="99" customFormat="1" ht="22.5" customHeight="1">
      <c r="A69" s="100"/>
      <c r="B69" s="78" t="s">
        <v>264</v>
      </c>
      <c r="C69" s="78"/>
      <c r="D69" s="78"/>
      <c r="F69" s="106"/>
      <c r="G69" s="104"/>
      <c r="H69" s="106"/>
      <c r="I69" s="185" t="s">
        <v>261</v>
      </c>
      <c r="J69" s="126"/>
      <c r="K69" s="185" t="s">
        <v>261</v>
      </c>
      <c r="L69" s="78"/>
      <c r="M69" s="78"/>
      <c r="N69" s="78"/>
      <c r="O69" s="78"/>
      <c r="P69" s="78"/>
      <c r="Q69" s="78"/>
      <c r="R69" s="78"/>
      <c r="S69" s="78"/>
      <c r="T69" s="78"/>
      <c r="U69" s="78"/>
      <c r="V69" s="78"/>
      <c r="W69" s="78"/>
      <c r="X69" s="78"/>
      <c r="Y69" s="78"/>
      <c r="Z69" s="78"/>
      <c r="AA69" s="78"/>
      <c r="AB69" s="78"/>
      <c r="AC69" s="78"/>
      <c r="AD69" s="78"/>
      <c r="AE69" s="78"/>
      <c r="AF69" s="78"/>
      <c r="AG69" s="78"/>
      <c r="AH69" s="78"/>
      <c r="AI69" s="78"/>
      <c r="AJ69" s="78"/>
      <c r="AK69" s="78"/>
      <c r="AL69" s="78"/>
      <c r="AM69" s="78"/>
      <c r="AN69" s="78"/>
      <c r="AO69" s="78"/>
      <c r="AP69" s="78"/>
      <c r="AQ69" s="78"/>
      <c r="AR69" s="78"/>
      <c r="AS69" s="78"/>
      <c r="AT69" s="78"/>
      <c r="AU69" s="78"/>
      <c r="AV69" s="78"/>
      <c r="AW69" s="78"/>
      <c r="AX69" s="78"/>
      <c r="AY69" s="78"/>
      <c r="AZ69" s="78"/>
      <c r="BA69" s="78"/>
      <c r="BB69" s="78"/>
      <c r="BC69" s="78"/>
      <c r="BD69" s="78"/>
      <c r="BE69" s="78"/>
      <c r="BF69" s="78"/>
      <c r="BG69" s="78"/>
      <c r="BH69" s="78"/>
      <c r="BI69" s="78"/>
      <c r="BJ69" s="78"/>
      <c r="BK69" s="78"/>
      <c r="BL69" s="78"/>
    </row>
    <row r="70" spans="1:64" s="99" customFormat="1" ht="22.5" customHeight="1">
      <c r="A70" s="100"/>
      <c r="B70" s="78" t="s">
        <v>265</v>
      </c>
      <c r="C70" s="78"/>
      <c r="D70" s="78"/>
      <c r="F70" s="106"/>
      <c r="G70" s="104"/>
      <c r="H70" s="106"/>
      <c r="I70" s="185" t="s">
        <v>614</v>
      </c>
      <c r="J70" s="126"/>
      <c r="K70" s="185" t="s">
        <v>614</v>
      </c>
      <c r="L70" s="78"/>
      <c r="M70" s="78"/>
      <c r="N70" s="78"/>
      <c r="O70" s="78"/>
      <c r="P70" s="78"/>
      <c r="Q70" s="78"/>
      <c r="R70" s="78"/>
      <c r="S70" s="78"/>
      <c r="T70" s="78"/>
      <c r="U70" s="78"/>
      <c r="V70" s="78"/>
      <c r="W70" s="78"/>
      <c r="X70" s="78"/>
      <c r="Y70" s="78"/>
      <c r="Z70" s="78"/>
      <c r="AA70" s="78"/>
      <c r="AB70" s="78"/>
      <c r="AC70" s="78"/>
      <c r="AD70" s="78"/>
      <c r="AE70" s="78"/>
      <c r="AF70" s="78"/>
      <c r="AG70" s="78"/>
      <c r="AH70" s="78"/>
      <c r="AI70" s="78"/>
      <c r="AJ70" s="78"/>
      <c r="AK70" s="78"/>
      <c r="AL70" s="78"/>
      <c r="AM70" s="78"/>
      <c r="AN70" s="78"/>
      <c r="AO70" s="78"/>
      <c r="AP70" s="78"/>
      <c r="AQ70" s="78"/>
      <c r="AR70" s="78"/>
      <c r="AS70" s="78"/>
      <c r="AT70" s="78"/>
      <c r="AU70" s="78"/>
      <c r="AV70" s="78"/>
      <c r="AW70" s="78"/>
      <c r="AX70" s="78"/>
      <c r="AY70" s="78"/>
      <c r="AZ70" s="78"/>
      <c r="BA70" s="78"/>
      <c r="BB70" s="78"/>
      <c r="BC70" s="78"/>
      <c r="BD70" s="78"/>
      <c r="BE70" s="78"/>
      <c r="BF70" s="78"/>
      <c r="BG70" s="78"/>
      <c r="BH70" s="78"/>
      <c r="BI70" s="78"/>
      <c r="BJ70" s="78"/>
      <c r="BK70" s="78"/>
      <c r="BL70" s="78"/>
    </row>
    <row r="71" spans="1:64" s="99" customFormat="1" ht="21.75">
      <c r="A71" s="100"/>
      <c r="B71" s="78" t="s">
        <v>124</v>
      </c>
      <c r="C71" s="78"/>
      <c r="D71" s="78"/>
      <c r="F71" s="106"/>
      <c r="G71" s="104"/>
      <c r="H71" s="106"/>
      <c r="I71" s="185" t="s">
        <v>504</v>
      </c>
      <c r="J71" s="126"/>
      <c r="K71" s="185" t="s">
        <v>504</v>
      </c>
      <c r="L71" s="78"/>
      <c r="M71" s="78"/>
      <c r="N71" s="78"/>
      <c r="O71" s="78"/>
      <c r="P71" s="78"/>
      <c r="Q71" s="78"/>
      <c r="R71" s="78"/>
      <c r="S71" s="78"/>
      <c r="T71" s="78"/>
      <c r="U71" s="78"/>
      <c r="V71" s="78"/>
      <c r="W71" s="78"/>
      <c r="X71" s="78"/>
      <c r="Y71" s="78"/>
      <c r="Z71" s="78"/>
      <c r="AA71" s="78"/>
      <c r="AB71" s="78"/>
      <c r="AC71" s="78"/>
      <c r="AD71" s="78"/>
      <c r="AE71" s="78"/>
      <c r="AF71" s="78"/>
      <c r="AG71" s="78"/>
      <c r="AH71" s="78"/>
      <c r="AI71" s="78"/>
      <c r="AJ71" s="78"/>
      <c r="AK71" s="78"/>
      <c r="AL71" s="78"/>
      <c r="AM71" s="78"/>
      <c r="AN71" s="78"/>
      <c r="AO71" s="78"/>
      <c r="AP71" s="78"/>
      <c r="AQ71" s="78"/>
      <c r="AR71" s="78"/>
      <c r="AS71" s="78"/>
      <c r="AT71" s="78"/>
      <c r="AU71" s="78"/>
      <c r="AV71" s="78"/>
      <c r="AW71" s="78"/>
      <c r="AX71" s="78"/>
      <c r="AY71" s="78"/>
      <c r="AZ71" s="78"/>
      <c r="BA71" s="78"/>
      <c r="BB71" s="78"/>
      <c r="BC71" s="78"/>
      <c r="BD71" s="78"/>
      <c r="BE71" s="78"/>
      <c r="BF71" s="78"/>
      <c r="BG71" s="78"/>
      <c r="BH71" s="78"/>
      <c r="BI71" s="78"/>
      <c r="BJ71" s="78"/>
      <c r="BK71" s="78"/>
      <c r="BL71" s="78"/>
    </row>
    <row r="72" spans="1:64" s="99" customFormat="1" ht="21.75">
      <c r="A72" s="100"/>
      <c r="B72" s="78"/>
      <c r="C72" s="78"/>
      <c r="D72" s="78"/>
      <c r="F72" s="106"/>
      <c r="G72" s="104"/>
      <c r="H72" s="106"/>
      <c r="I72" s="185"/>
      <c r="J72" s="126"/>
      <c r="K72" s="185"/>
      <c r="L72" s="78"/>
      <c r="M72" s="78"/>
      <c r="N72" s="78"/>
      <c r="O72" s="78"/>
      <c r="P72" s="78"/>
      <c r="Q72" s="78"/>
      <c r="R72" s="78"/>
      <c r="S72" s="78"/>
      <c r="T72" s="78"/>
      <c r="U72" s="78"/>
      <c r="V72" s="78"/>
      <c r="W72" s="78"/>
      <c r="X72" s="78"/>
      <c r="Y72" s="78"/>
      <c r="Z72" s="78"/>
      <c r="AA72" s="78"/>
      <c r="AB72" s="78"/>
      <c r="AC72" s="78"/>
      <c r="AD72" s="78"/>
      <c r="AE72" s="78"/>
      <c r="AF72" s="78"/>
      <c r="AG72" s="78"/>
      <c r="AH72" s="78"/>
      <c r="AI72" s="78"/>
      <c r="AJ72" s="78"/>
      <c r="AK72" s="78"/>
      <c r="AL72" s="78"/>
      <c r="AM72" s="78"/>
      <c r="AN72" s="78"/>
      <c r="AO72" s="78"/>
      <c r="AP72" s="78"/>
      <c r="AQ72" s="78"/>
      <c r="AR72" s="78"/>
      <c r="AS72" s="78"/>
      <c r="AT72" s="78"/>
      <c r="AU72" s="78"/>
      <c r="AV72" s="78"/>
      <c r="AW72" s="78"/>
      <c r="AX72" s="78"/>
      <c r="AY72" s="78"/>
      <c r="AZ72" s="78"/>
      <c r="BA72" s="78"/>
      <c r="BB72" s="78"/>
      <c r="BC72" s="78"/>
      <c r="BD72" s="78"/>
      <c r="BE72" s="78"/>
      <c r="BF72" s="78"/>
      <c r="BG72" s="78"/>
      <c r="BH72" s="78"/>
      <c r="BI72" s="78"/>
      <c r="BJ72" s="78"/>
      <c r="BK72" s="78"/>
      <c r="BL72" s="78"/>
    </row>
    <row r="73" spans="1:64" s="6" customFormat="1" ht="24" customHeight="1">
      <c r="A73" s="131" t="s">
        <v>42</v>
      </c>
      <c r="B73" s="135"/>
      <c r="C73" s="261"/>
      <c r="D73" s="262"/>
      <c r="E73" s="262"/>
      <c r="F73" s="262"/>
      <c r="G73" s="262"/>
      <c r="H73" s="263"/>
      <c r="I73" s="261"/>
      <c r="J73" s="136"/>
      <c r="K73" s="136"/>
      <c r="L73" s="8"/>
    </row>
    <row r="74" spans="1:64" s="6" customFormat="1" ht="24" customHeight="1">
      <c r="A74" s="131" t="s">
        <v>43</v>
      </c>
      <c r="B74" s="135"/>
      <c r="C74" s="261"/>
      <c r="D74" s="262"/>
      <c r="E74" s="262"/>
      <c r="F74" s="262"/>
      <c r="G74" s="262"/>
      <c r="H74" s="263"/>
      <c r="I74" s="261"/>
      <c r="J74" s="136"/>
      <c r="K74" s="136"/>
      <c r="L74" s="8"/>
    </row>
    <row r="75" spans="1:64" s="6" customFormat="1" ht="24" customHeight="1">
      <c r="A75" s="131"/>
      <c r="B75" s="135"/>
      <c r="C75" s="261"/>
      <c r="D75" s="262"/>
      <c r="E75" s="262"/>
      <c r="F75" s="262"/>
      <c r="G75" s="262"/>
      <c r="H75" s="263"/>
      <c r="I75" s="261"/>
      <c r="J75" s="136"/>
      <c r="K75" s="136"/>
      <c r="L75" s="8"/>
    </row>
    <row r="76" spans="1:64" s="6" customFormat="1" ht="21" customHeight="1">
      <c r="A76" s="643" t="s">
        <v>555</v>
      </c>
      <c r="B76" s="356"/>
      <c r="C76" s="356"/>
      <c r="D76" s="356"/>
      <c r="E76" s="356"/>
      <c r="F76" s="356"/>
      <c r="G76" s="356"/>
      <c r="H76" s="356"/>
      <c r="I76" s="356"/>
      <c r="J76" s="356"/>
      <c r="K76" s="356"/>
      <c r="L76" s="8"/>
    </row>
    <row r="77" spans="1:64" s="377" customFormat="1" ht="21" customHeight="1">
      <c r="B77" s="458"/>
      <c r="C77" s="459"/>
      <c r="D77" s="459"/>
      <c r="F77" s="460"/>
      <c r="G77" s="461"/>
      <c r="H77" s="460"/>
      <c r="I77" s="461"/>
      <c r="J77" s="460"/>
      <c r="K77" s="461"/>
      <c r="L77" s="459"/>
      <c r="M77" s="459"/>
    </row>
    <row r="78" spans="1:64" s="40" customFormat="1" ht="21" customHeight="1">
      <c r="A78" s="211" t="s">
        <v>558</v>
      </c>
      <c r="C78" s="39"/>
      <c r="E78" s="23"/>
      <c r="F78" s="23"/>
      <c r="H78" s="41"/>
      <c r="L78" s="41"/>
    </row>
    <row r="79" spans="1:64" s="40" customFormat="1" ht="21" customHeight="1">
      <c r="C79" s="39"/>
      <c r="E79" s="23"/>
      <c r="F79" s="23"/>
      <c r="H79" s="41"/>
      <c r="I79" s="186" t="s">
        <v>127</v>
      </c>
      <c r="J79" s="186"/>
      <c r="K79" s="186"/>
      <c r="L79" s="41"/>
    </row>
    <row r="80" spans="1:64" s="40" customFormat="1" ht="21" customHeight="1">
      <c r="C80" s="39"/>
      <c r="E80" s="41"/>
      <c r="G80" s="41"/>
      <c r="I80" s="187" t="s">
        <v>114</v>
      </c>
      <c r="J80" s="187"/>
      <c r="K80" s="187"/>
      <c r="L80" s="41"/>
    </row>
    <row r="81" spans="1:12" s="40" customFormat="1" ht="21" customHeight="1">
      <c r="C81" s="39"/>
      <c r="E81" s="41"/>
      <c r="G81" s="41"/>
      <c r="I81" s="91" t="s">
        <v>723</v>
      </c>
      <c r="K81" s="91" t="s">
        <v>388</v>
      </c>
      <c r="L81" s="41"/>
    </row>
    <row r="82" spans="1:12" s="40" customFormat="1" ht="21" customHeight="1">
      <c r="B82" s="40" t="s">
        <v>125</v>
      </c>
      <c r="C82" s="39"/>
      <c r="E82" s="41"/>
      <c r="G82" s="41"/>
      <c r="I82" s="543">
        <v>11327740.869999999</v>
      </c>
      <c r="J82" s="544"/>
      <c r="K82" s="543">
        <v>10747677.989999998</v>
      </c>
      <c r="L82" s="41"/>
    </row>
    <row r="83" spans="1:12" s="40" customFormat="1" ht="21" customHeight="1">
      <c r="B83" s="40" t="s">
        <v>128</v>
      </c>
      <c r="C83" s="39"/>
      <c r="E83" s="41"/>
      <c r="G83" s="41"/>
      <c r="I83" s="543">
        <v>0</v>
      </c>
      <c r="J83" s="544"/>
      <c r="K83" s="543">
        <v>580062.88</v>
      </c>
      <c r="L83" s="41"/>
    </row>
    <row r="84" spans="1:12" s="40" customFormat="1" ht="21" customHeight="1" thickBot="1">
      <c r="B84" s="40" t="s">
        <v>126</v>
      </c>
      <c r="C84" s="39"/>
      <c r="E84" s="41"/>
      <c r="G84" s="41"/>
      <c r="I84" s="545">
        <f>SUM(I82:I83)</f>
        <v>11327740.869999999</v>
      </c>
      <c r="J84" s="544"/>
      <c r="K84" s="545">
        <f>SUM(K82:K83)</f>
        <v>11327740.869999999</v>
      </c>
      <c r="L84" s="41"/>
    </row>
    <row r="85" spans="1:12" s="40" customFormat="1" ht="11.25" customHeight="1" thickTop="1">
      <c r="C85" s="39"/>
      <c r="E85" s="41"/>
      <c r="G85" s="41"/>
      <c r="I85" s="41"/>
      <c r="K85" s="41"/>
      <c r="L85" s="41"/>
    </row>
    <row r="86" spans="1:12" s="40" customFormat="1" ht="21" customHeight="1">
      <c r="B86" s="189" t="s">
        <v>129</v>
      </c>
      <c r="C86" s="39"/>
      <c r="E86" s="41"/>
      <c r="G86" s="41"/>
      <c r="I86" s="41"/>
      <c r="K86" s="41"/>
      <c r="L86" s="41"/>
    </row>
    <row r="87" spans="1:12" s="40" customFormat="1" ht="21" customHeight="1">
      <c r="A87" s="188" t="s">
        <v>130</v>
      </c>
      <c r="C87" s="39"/>
      <c r="E87" s="41"/>
      <c r="G87" s="41"/>
      <c r="I87" s="41"/>
      <c r="K87" s="41"/>
      <c r="L87" s="41"/>
    </row>
    <row r="88" spans="1:12" s="40" customFormat="1" ht="21" customHeight="1">
      <c r="A88" s="188" t="s">
        <v>131</v>
      </c>
      <c r="C88" s="39"/>
      <c r="E88" s="41"/>
      <c r="G88" s="41"/>
      <c r="I88" s="41"/>
      <c r="K88" s="41"/>
      <c r="L88" s="41"/>
    </row>
    <row r="89" spans="1:12" s="40" customFormat="1" ht="21" customHeight="1">
      <c r="B89" s="189" t="s">
        <v>132</v>
      </c>
      <c r="C89" s="39"/>
      <c r="E89" s="41"/>
      <c r="G89" s="41"/>
      <c r="I89" s="41"/>
      <c r="K89" s="41"/>
      <c r="L89" s="41"/>
    </row>
    <row r="90" spans="1:12" s="40" customFormat="1" ht="12.75" customHeight="1">
      <c r="B90" s="189"/>
      <c r="C90" s="39"/>
      <c r="E90" s="41"/>
      <c r="G90" s="41"/>
      <c r="I90" s="41"/>
      <c r="K90" s="41"/>
      <c r="L90" s="41"/>
    </row>
    <row r="91" spans="1:12" ht="21" customHeight="1">
      <c r="A91" s="211" t="s">
        <v>559</v>
      </c>
    </row>
    <row r="92" spans="1:12" ht="21" customHeight="1">
      <c r="A92" s="99"/>
      <c r="B92" s="99" t="s">
        <v>297</v>
      </c>
    </row>
    <row r="93" spans="1:12" ht="21" customHeight="1">
      <c r="A93" s="188" t="s">
        <v>298</v>
      </c>
      <c r="B93" s="99"/>
    </row>
    <row r="94" spans="1:12" ht="21" customHeight="1">
      <c r="E94" s="629"/>
      <c r="F94" s="628" t="s">
        <v>36</v>
      </c>
      <c r="G94" s="629"/>
      <c r="H94" s="2"/>
      <c r="I94" s="629"/>
      <c r="J94" s="628" t="s">
        <v>37</v>
      </c>
      <c r="K94" s="629"/>
    </row>
    <row r="95" spans="1:12" ht="21" customHeight="1">
      <c r="E95" s="91" t="s">
        <v>723</v>
      </c>
      <c r="F95" s="644"/>
      <c r="G95" s="91" t="s">
        <v>733</v>
      </c>
      <c r="H95" s="2"/>
      <c r="I95" s="91" t="s">
        <v>723</v>
      </c>
      <c r="J95" s="644"/>
      <c r="K95" s="91" t="s">
        <v>733</v>
      </c>
    </row>
    <row r="96" spans="1:12" ht="21" customHeight="1">
      <c r="A96" s="183" t="s">
        <v>133</v>
      </c>
      <c r="E96" s="472">
        <v>16669997</v>
      </c>
      <c r="F96" s="472"/>
      <c r="G96" s="472">
        <v>27042500</v>
      </c>
      <c r="H96" s="472"/>
      <c r="I96" s="472">
        <v>18379997</v>
      </c>
      <c r="J96" s="472"/>
      <c r="K96" s="472">
        <v>31127105</v>
      </c>
    </row>
    <row r="97" spans="1:11" ht="21" customHeight="1">
      <c r="A97" s="183" t="s">
        <v>299</v>
      </c>
      <c r="E97" s="472">
        <v>29618004.789999999</v>
      </c>
      <c r="F97" s="472"/>
      <c r="G97" s="472">
        <v>20546632.57</v>
      </c>
      <c r="H97" s="472"/>
      <c r="I97" s="472">
        <v>28479647.25</v>
      </c>
      <c r="J97" s="472"/>
      <c r="K97" s="472">
        <v>19917003.870000001</v>
      </c>
    </row>
    <row r="98" spans="1:11" ht="21" customHeight="1">
      <c r="A98" s="326" t="s">
        <v>300</v>
      </c>
      <c r="E98" s="472"/>
      <c r="F98" s="472"/>
      <c r="G98" s="472"/>
      <c r="H98" s="472"/>
      <c r="I98" s="472"/>
      <c r="J98" s="472"/>
      <c r="K98" s="472"/>
    </row>
    <row r="99" spans="1:11" ht="21" customHeight="1">
      <c r="A99" s="326" t="s">
        <v>301</v>
      </c>
      <c r="E99" s="472">
        <v>66952360.369999997</v>
      </c>
      <c r="F99" s="472"/>
      <c r="G99" s="472">
        <v>69604977.049999997</v>
      </c>
      <c r="H99" s="472"/>
      <c r="I99" s="472">
        <v>64456411.549999997</v>
      </c>
      <c r="J99" s="472"/>
      <c r="K99" s="472">
        <v>65813916.850000001</v>
      </c>
    </row>
    <row r="100" spans="1:11" ht="21" customHeight="1">
      <c r="A100" s="183" t="s">
        <v>302</v>
      </c>
      <c r="E100" s="472">
        <v>35250205.969999999</v>
      </c>
      <c r="F100" s="472"/>
      <c r="G100" s="472">
        <v>56229264.600000001</v>
      </c>
      <c r="H100" s="472"/>
      <c r="I100" s="472">
        <v>28484523.460000001</v>
      </c>
      <c r="J100" s="472"/>
      <c r="K100" s="472">
        <v>44684693.840000004</v>
      </c>
    </row>
    <row r="101" spans="1:11" ht="21" customHeight="1">
      <c r="A101" s="183" t="s">
        <v>705</v>
      </c>
      <c r="E101" s="472">
        <v>6246128.6500000004</v>
      </c>
      <c r="F101" s="472"/>
      <c r="G101" s="472">
        <v>6755343.3600000003</v>
      </c>
      <c r="H101" s="472"/>
      <c r="I101" s="472">
        <v>5949032.0999999996</v>
      </c>
      <c r="J101" s="472"/>
      <c r="K101" s="472">
        <v>6279803.6200000001</v>
      </c>
    </row>
    <row r="102" spans="1:11" ht="21" customHeight="1">
      <c r="A102" s="183" t="s">
        <v>706</v>
      </c>
      <c r="E102" s="472">
        <v>184589.83</v>
      </c>
      <c r="F102" s="472"/>
      <c r="G102" s="472">
        <v>172305.16</v>
      </c>
      <c r="H102" s="472"/>
      <c r="I102" s="472">
        <v>174039.23</v>
      </c>
      <c r="J102" s="472"/>
      <c r="K102" s="472">
        <v>161790.29</v>
      </c>
    </row>
    <row r="103" spans="1:11" ht="9.75" customHeight="1"/>
    <row r="104" spans="1:11" ht="21" customHeight="1">
      <c r="A104" s="212" t="s">
        <v>560</v>
      </c>
    </row>
    <row r="105" spans="1:11" ht="21" customHeight="1">
      <c r="E105" s="31"/>
      <c r="F105" s="5" t="s">
        <v>36</v>
      </c>
      <c r="G105" s="31"/>
      <c r="H105" s="2"/>
      <c r="I105" s="31"/>
      <c r="J105" s="5" t="s">
        <v>37</v>
      </c>
      <c r="K105" s="31"/>
    </row>
    <row r="106" spans="1:11" ht="21" customHeight="1">
      <c r="E106" s="132" t="str">
        <f>'P25'!E18</f>
        <v>June 30, 2020</v>
      </c>
      <c r="F106" s="143"/>
      <c r="G106" s="639" t="s">
        <v>733</v>
      </c>
      <c r="H106" s="2"/>
      <c r="I106" s="132" t="str">
        <f>'P25'!I18</f>
        <v>June 30, 2020</v>
      </c>
      <c r="J106" s="143"/>
      <c r="K106" s="639" t="s">
        <v>733</v>
      </c>
    </row>
    <row r="107" spans="1:11" ht="21" customHeight="1">
      <c r="A107" s="212" t="s">
        <v>734</v>
      </c>
      <c r="E107" s="638"/>
      <c r="F107" s="644"/>
      <c r="G107" s="638"/>
      <c r="H107" s="630"/>
      <c r="I107" s="638"/>
      <c r="J107" s="644"/>
      <c r="K107" s="638"/>
    </row>
    <row r="108" spans="1:11" ht="21" customHeight="1">
      <c r="A108" s="212" t="s">
        <v>735</v>
      </c>
      <c r="E108" s="638"/>
      <c r="F108" s="644"/>
      <c r="G108" s="638"/>
      <c r="H108" s="630"/>
      <c r="I108" s="638"/>
      <c r="J108" s="644"/>
      <c r="K108" s="638"/>
    </row>
    <row r="109" spans="1:11" ht="21" customHeight="1">
      <c r="A109" s="190" t="s">
        <v>134</v>
      </c>
    </row>
    <row r="110" spans="1:11" ht="21" customHeight="1">
      <c r="A110" s="183" t="s">
        <v>138</v>
      </c>
      <c r="E110" s="472">
        <v>-808100.86</v>
      </c>
      <c r="F110" s="472"/>
      <c r="G110" s="516">
        <v>-4685990.46</v>
      </c>
      <c r="H110" s="472"/>
      <c r="I110" s="472">
        <v>0</v>
      </c>
      <c r="J110" s="472"/>
      <c r="K110" s="516">
        <v>-4418914.37</v>
      </c>
    </row>
    <row r="111" spans="1:11" ht="21" customHeight="1">
      <c r="A111" s="190" t="s">
        <v>135</v>
      </c>
      <c r="E111" s="472"/>
      <c r="F111" s="472"/>
      <c r="G111" s="472"/>
      <c r="H111" s="472"/>
      <c r="I111" s="472"/>
      <c r="J111" s="472"/>
      <c r="K111" s="472"/>
    </row>
    <row r="112" spans="1:11" ht="21" customHeight="1">
      <c r="A112" s="183" t="s">
        <v>238</v>
      </c>
      <c r="E112" s="472"/>
      <c r="F112" s="472"/>
      <c r="G112" s="472"/>
      <c r="H112" s="472"/>
      <c r="I112" s="472"/>
      <c r="J112" s="472"/>
      <c r="K112" s="472"/>
    </row>
    <row r="113" spans="1:12" ht="21" customHeight="1">
      <c r="A113" s="227" t="s">
        <v>303</v>
      </c>
      <c r="B113" s="227"/>
      <c r="E113" s="546">
        <v>1519765.18</v>
      </c>
      <c r="F113" s="472"/>
      <c r="G113" s="546">
        <v>1219433.49</v>
      </c>
      <c r="H113" s="472"/>
      <c r="I113" s="546">
        <v>1856869.38</v>
      </c>
      <c r="J113" s="472"/>
      <c r="K113" s="546">
        <v>2122473.69</v>
      </c>
    </row>
    <row r="114" spans="1:12" ht="21" customHeight="1">
      <c r="A114" s="326" t="s">
        <v>304</v>
      </c>
      <c r="E114" s="547"/>
      <c r="F114" s="548"/>
      <c r="G114" s="547"/>
      <c r="H114" s="548"/>
      <c r="I114" s="547"/>
      <c r="J114" s="548"/>
      <c r="K114" s="547"/>
    </row>
    <row r="115" spans="1:12" ht="21" customHeight="1" thickBot="1">
      <c r="A115" s="326" t="s">
        <v>305</v>
      </c>
      <c r="E115" s="549">
        <f>SUM(E110:E113)</f>
        <v>711664.32</v>
      </c>
      <c r="F115" s="548"/>
      <c r="G115" s="550">
        <f>SUM(G110:G113)</f>
        <v>-3466556.9699999997</v>
      </c>
      <c r="H115" s="548"/>
      <c r="I115" s="549">
        <f>SUM(I110:I113)</f>
        <v>1856869.38</v>
      </c>
      <c r="J115" s="548"/>
      <c r="K115" s="550">
        <f>SUM(K110:K113)</f>
        <v>-2296440.6800000002</v>
      </c>
    </row>
    <row r="116" spans="1:12" s="6" customFormat="1" ht="27.75" customHeight="1" thickTop="1">
      <c r="A116" s="131" t="s">
        <v>42</v>
      </c>
      <c r="B116" s="135"/>
      <c r="C116" s="261"/>
      <c r="D116" s="262"/>
      <c r="E116" s="262"/>
      <c r="F116" s="262"/>
      <c r="G116" s="262"/>
      <c r="H116" s="263"/>
      <c r="I116" s="261"/>
      <c r="J116" s="136"/>
      <c r="K116" s="136"/>
      <c r="L116" s="8"/>
    </row>
    <row r="117" spans="1:12" s="6" customFormat="1" ht="21" customHeight="1">
      <c r="A117" s="131" t="s">
        <v>43</v>
      </c>
      <c r="B117" s="135"/>
      <c r="C117" s="261"/>
      <c r="D117" s="262"/>
      <c r="E117" s="262"/>
      <c r="F117" s="262"/>
      <c r="G117" s="262"/>
      <c r="H117" s="263"/>
      <c r="I117" s="261"/>
      <c r="J117" s="136"/>
      <c r="K117" s="136"/>
      <c r="L117" s="8"/>
    </row>
    <row r="118" spans="1:12" s="6" customFormat="1" ht="22.5" customHeight="1">
      <c r="A118" s="643" t="s">
        <v>506</v>
      </c>
      <c r="B118" s="356"/>
      <c r="C118" s="356"/>
      <c r="D118" s="356"/>
      <c r="E118" s="356"/>
      <c r="F118" s="356"/>
      <c r="G118" s="356"/>
      <c r="H118" s="356"/>
      <c r="I118" s="356"/>
      <c r="J118" s="356"/>
      <c r="K118" s="356"/>
      <c r="L118" s="8"/>
    </row>
    <row r="119" spans="1:12" s="633" customFormat="1" ht="22.5" customHeight="1">
      <c r="A119" s="212" t="s">
        <v>736</v>
      </c>
      <c r="B119" s="643"/>
      <c r="C119" s="643"/>
      <c r="D119" s="643"/>
      <c r="E119" s="643"/>
      <c r="F119" s="643"/>
      <c r="G119" s="643"/>
      <c r="H119" s="643"/>
      <c r="I119" s="643"/>
      <c r="J119" s="643"/>
      <c r="K119" s="643"/>
      <c r="L119" s="634"/>
    </row>
    <row r="120" spans="1:12" s="633" customFormat="1" ht="22.5" customHeight="1">
      <c r="A120" s="32"/>
      <c r="B120" s="32"/>
      <c r="C120" s="32"/>
      <c r="D120" s="32"/>
      <c r="E120" s="635"/>
      <c r="F120" s="632" t="s">
        <v>36</v>
      </c>
      <c r="G120" s="635"/>
      <c r="H120" s="630"/>
      <c r="I120" s="635"/>
      <c r="J120" s="632" t="s">
        <v>37</v>
      </c>
      <c r="K120" s="635"/>
      <c r="L120" s="634"/>
    </row>
    <row r="121" spans="1:12" s="633" customFormat="1" ht="22.5" customHeight="1">
      <c r="A121" s="32"/>
      <c r="B121" s="32"/>
      <c r="C121" s="32"/>
      <c r="D121" s="32"/>
      <c r="E121" s="639" t="s">
        <v>723</v>
      </c>
      <c r="F121" s="640"/>
      <c r="G121" s="639" t="s">
        <v>733</v>
      </c>
      <c r="H121" s="630"/>
      <c r="I121" s="639" t="s">
        <v>723</v>
      </c>
      <c r="J121" s="640"/>
      <c r="K121" s="639" t="s">
        <v>733</v>
      </c>
      <c r="L121" s="634"/>
    </row>
    <row r="122" spans="1:12" s="633" customFormat="1" ht="22.5" customHeight="1">
      <c r="A122" s="212" t="s">
        <v>737</v>
      </c>
      <c r="B122" s="32"/>
      <c r="C122" s="32"/>
      <c r="D122" s="32"/>
      <c r="E122" s="638"/>
      <c r="F122" s="644"/>
      <c r="G122" s="638"/>
      <c r="H122" s="630"/>
      <c r="I122" s="638"/>
      <c r="J122" s="644"/>
      <c r="K122" s="638"/>
      <c r="L122" s="634"/>
    </row>
    <row r="123" spans="1:12" s="633" customFormat="1" ht="22.5" customHeight="1">
      <c r="A123" s="212" t="s">
        <v>735</v>
      </c>
      <c r="B123" s="32"/>
      <c r="C123" s="32"/>
      <c r="D123" s="32"/>
      <c r="E123" s="638"/>
      <c r="F123" s="644"/>
      <c r="G123" s="638"/>
      <c r="H123" s="630"/>
      <c r="I123" s="638"/>
      <c r="J123" s="644"/>
      <c r="K123" s="638"/>
      <c r="L123" s="634"/>
    </row>
    <row r="124" spans="1:12" s="633" customFormat="1" ht="22.5" customHeight="1">
      <c r="A124" s="190" t="s">
        <v>134</v>
      </c>
      <c r="B124" s="32"/>
      <c r="C124" s="32"/>
      <c r="D124" s="32"/>
      <c r="E124" s="32"/>
      <c r="F124" s="32"/>
      <c r="G124" s="32"/>
      <c r="H124" s="32"/>
      <c r="I124" s="32"/>
      <c r="J124" s="32"/>
      <c r="K124" s="32"/>
      <c r="L124" s="634"/>
    </row>
    <row r="125" spans="1:12" s="633" customFormat="1" ht="22.5" customHeight="1">
      <c r="A125" s="183" t="s">
        <v>138</v>
      </c>
      <c r="B125" s="32"/>
      <c r="C125" s="32"/>
      <c r="D125" s="32"/>
      <c r="E125" s="472">
        <v>-1977169.48</v>
      </c>
      <c r="F125" s="472"/>
      <c r="G125" s="516">
        <v>-4685990.46</v>
      </c>
      <c r="H125" s="472"/>
      <c r="I125" s="472">
        <v>0</v>
      </c>
      <c r="J125" s="472"/>
      <c r="K125" s="516">
        <v>-4418914.37</v>
      </c>
      <c r="L125" s="634"/>
    </row>
    <row r="126" spans="1:12" s="633" customFormat="1" ht="22.5" customHeight="1">
      <c r="A126" s="190" t="s">
        <v>135</v>
      </c>
      <c r="B126" s="32"/>
      <c r="C126" s="32"/>
      <c r="D126" s="32"/>
      <c r="E126" s="472"/>
      <c r="F126" s="472"/>
      <c r="G126" s="472"/>
      <c r="H126" s="472"/>
      <c r="I126" s="472"/>
      <c r="J126" s="472"/>
      <c r="K126" s="472"/>
      <c r="L126" s="634"/>
    </row>
    <row r="127" spans="1:12" s="633" customFormat="1" ht="22.5" customHeight="1">
      <c r="A127" s="183" t="s">
        <v>238</v>
      </c>
      <c r="B127" s="32"/>
      <c r="C127" s="32"/>
      <c r="D127" s="32"/>
      <c r="E127" s="472"/>
      <c r="F127" s="472"/>
      <c r="G127" s="472"/>
      <c r="H127" s="472"/>
      <c r="I127" s="472"/>
      <c r="J127" s="472"/>
      <c r="K127" s="472"/>
      <c r="L127" s="634"/>
    </row>
    <row r="128" spans="1:12" s="633" customFormat="1" ht="22.5" customHeight="1">
      <c r="A128" s="227" t="s">
        <v>303</v>
      </c>
      <c r="B128" s="227"/>
      <c r="C128" s="32"/>
      <c r="D128" s="32"/>
      <c r="E128" s="546">
        <v>1724444.27</v>
      </c>
      <c r="F128" s="472"/>
      <c r="G128" s="546">
        <v>1377262.1500000001</v>
      </c>
      <c r="H128" s="472"/>
      <c r="I128" s="546">
        <v>2043350.23</v>
      </c>
      <c r="J128" s="472"/>
      <c r="K128" s="546">
        <v>2255115.15</v>
      </c>
      <c r="L128" s="634"/>
    </row>
    <row r="129" spans="1:12" s="633" customFormat="1" ht="22.5" customHeight="1">
      <c r="A129" s="641" t="s">
        <v>304</v>
      </c>
      <c r="B129" s="32"/>
      <c r="C129" s="32"/>
      <c r="D129" s="32"/>
      <c r="E129" s="547"/>
      <c r="F129" s="548"/>
      <c r="G129" s="547"/>
      <c r="H129" s="548"/>
      <c r="I129" s="547"/>
      <c r="J129" s="548"/>
      <c r="K129" s="547"/>
      <c r="L129" s="634"/>
    </row>
    <row r="130" spans="1:12" s="633" customFormat="1" ht="22.5" customHeight="1" thickBot="1">
      <c r="A130" s="641" t="s">
        <v>305</v>
      </c>
      <c r="B130" s="32"/>
      <c r="C130" s="32"/>
      <c r="D130" s="32"/>
      <c r="E130" s="549">
        <f>SUM(E125:E128)</f>
        <v>-252725.20999999996</v>
      </c>
      <c r="F130" s="548"/>
      <c r="G130" s="550">
        <f>SUM(G125:G128)</f>
        <v>-3308728.3099999996</v>
      </c>
      <c r="H130" s="548"/>
      <c r="I130" s="549">
        <f>SUM(I125:I128)</f>
        <v>2043350.23</v>
      </c>
      <c r="J130" s="548"/>
      <c r="K130" s="550">
        <f>SUM(K125:K128)</f>
        <v>-2163799.2200000002</v>
      </c>
      <c r="L130" s="634"/>
    </row>
    <row r="131" spans="1:12" s="633" customFormat="1" ht="22.5" customHeight="1" thickTop="1">
      <c r="A131" s="643"/>
      <c r="B131" s="643"/>
      <c r="C131" s="643"/>
      <c r="D131" s="643"/>
      <c r="E131" s="643"/>
      <c r="F131" s="643"/>
      <c r="G131" s="643"/>
      <c r="H131" s="643"/>
      <c r="I131" s="643"/>
      <c r="J131" s="643"/>
      <c r="K131" s="643"/>
      <c r="L131" s="634"/>
    </row>
    <row r="132" spans="1:12" ht="21.75" customHeight="1">
      <c r="A132" s="212" t="s">
        <v>561</v>
      </c>
    </row>
    <row r="133" spans="1:12" ht="21.75">
      <c r="B133" s="32" t="s">
        <v>136</v>
      </c>
    </row>
    <row r="134" spans="1:12" ht="21.75">
      <c r="A134" s="183" t="s">
        <v>137</v>
      </c>
    </row>
    <row r="135" spans="1:12" ht="24" customHeight="1">
      <c r="E135" s="31"/>
      <c r="F135" s="5" t="s">
        <v>36</v>
      </c>
      <c r="G135" s="31"/>
      <c r="H135" s="2"/>
      <c r="I135" s="31"/>
      <c r="J135" s="5" t="s">
        <v>37</v>
      </c>
      <c r="K135" s="31"/>
    </row>
    <row r="136" spans="1:12" ht="24" customHeight="1">
      <c r="E136" s="132" t="s">
        <v>499</v>
      </c>
      <c r="F136" s="143"/>
      <c r="G136" s="132" t="s">
        <v>312</v>
      </c>
      <c r="H136" s="2"/>
      <c r="I136" s="132" t="s">
        <v>499</v>
      </c>
      <c r="J136" s="143"/>
      <c r="K136" s="132" t="s">
        <v>312</v>
      </c>
    </row>
    <row r="137" spans="1:12" ht="24" customHeight="1">
      <c r="A137" s="190" t="s">
        <v>139</v>
      </c>
    </row>
    <row r="138" spans="1:12" ht="24" customHeight="1">
      <c r="A138" s="190" t="s">
        <v>738</v>
      </c>
    </row>
    <row r="139" spans="1:12" ht="24" customHeight="1">
      <c r="A139" s="183" t="s">
        <v>713</v>
      </c>
      <c r="G139" s="472"/>
      <c r="I139" s="310"/>
      <c r="J139" s="472"/>
      <c r="K139" s="310"/>
      <c r="L139" s="472"/>
    </row>
    <row r="140" spans="1:12" ht="24" customHeight="1">
      <c r="A140" s="183" t="s">
        <v>794</v>
      </c>
      <c r="E140" s="649">
        <v>-8436763.8699999992</v>
      </c>
      <c r="G140" s="32">
        <v>16651864.360000016</v>
      </c>
      <c r="I140" s="310">
        <v>-10997398.300000001</v>
      </c>
      <c r="J140" s="472"/>
      <c r="K140" s="310">
        <v>11820993.09</v>
      </c>
      <c r="L140" s="472"/>
    </row>
    <row r="141" spans="1:12" ht="24" customHeight="1">
      <c r="A141" s="183" t="s">
        <v>714</v>
      </c>
      <c r="E141" s="310"/>
      <c r="G141" s="472"/>
      <c r="I141" s="310"/>
      <c r="K141" s="472"/>
    </row>
    <row r="142" spans="1:12" ht="24" customHeight="1">
      <c r="A142" s="183" t="s">
        <v>715</v>
      </c>
      <c r="E142" s="310">
        <v>18.420000000000002</v>
      </c>
      <c r="G142" s="472">
        <v>-5297957.6500000004</v>
      </c>
      <c r="I142" s="310">
        <v>0</v>
      </c>
      <c r="K142" s="472">
        <v>0</v>
      </c>
    </row>
    <row r="143" spans="1:12" ht="24" customHeight="1">
      <c r="A143" s="183" t="s">
        <v>140</v>
      </c>
    </row>
    <row r="144" spans="1:12" ht="24" customHeight="1">
      <c r="A144" s="183" t="s">
        <v>141</v>
      </c>
      <c r="E144" s="253">
        <v>800030075</v>
      </c>
      <c r="F144" s="253"/>
      <c r="G144" s="253">
        <v>800030075</v>
      </c>
      <c r="H144" s="253"/>
      <c r="I144" s="253">
        <v>800030075</v>
      </c>
      <c r="J144" s="253"/>
      <c r="K144" s="253">
        <v>800030075</v>
      </c>
    </row>
    <row r="145" spans="1:11" ht="24" customHeight="1">
      <c r="A145" s="183" t="s">
        <v>716</v>
      </c>
      <c r="E145" s="253"/>
      <c r="F145" s="253"/>
      <c r="G145" s="253"/>
      <c r="H145" s="253"/>
      <c r="I145" s="253"/>
      <c r="J145" s="253"/>
      <c r="K145" s="253"/>
    </row>
    <row r="146" spans="1:11" ht="24" customHeight="1">
      <c r="A146" s="585" t="s">
        <v>834</v>
      </c>
      <c r="E146" s="251">
        <f>E140/E144</f>
        <v>-1.054555839041426E-2</v>
      </c>
      <c r="G146" s="251">
        <f>G140/G144</f>
        <v>2.0814047971884079E-2</v>
      </c>
      <c r="H146" s="251"/>
      <c r="I146" s="251">
        <f>I140/I144</f>
        <v>-1.3746231102624486E-2</v>
      </c>
      <c r="J146" s="251"/>
      <c r="K146" s="251">
        <f>K140/K144</f>
        <v>1.4775685889058608E-2</v>
      </c>
    </row>
    <row r="147" spans="1:11" ht="24" customHeight="1">
      <c r="A147" s="183" t="s">
        <v>835</v>
      </c>
      <c r="E147" s="709">
        <f>E142/E144</f>
        <v>2.3024134436446032E-8</v>
      </c>
      <c r="G147" s="709">
        <f>G142/G144</f>
        <v>-6.6221981092398309E-3</v>
      </c>
      <c r="H147" s="251"/>
      <c r="I147" s="709">
        <f>I142/I144</f>
        <v>0</v>
      </c>
      <c r="J147" s="251"/>
      <c r="K147" s="709">
        <f>K142/K144</f>
        <v>0</v>
      </c>
    </row>
    <row r="148" spans="1:11" ht="24" customHeight="1" thickBot="1">
      <c r="A148" s="183" t="s">
        <v>836</v>
      </c>
      <c r="E148" s="710">
        <f>SUM(E146:F147)</f>
        <v>-1.0545535366279824E-2</v>
      </c>
      <c r="G148" s="710">
        <f>SUM(G146:H147)</f>
        <v>1.4191849862644247E-2</v>
      </c>
      <c r="H148" s="251"/>
      <c r="I148" s="710">
        <f>SUM(I146:J147)</f>
        <v>-1.3746231102624486E-2</v>
      </c>
      <c r="J148" s="251"/>
      <c r="K148" s="710">
        <f>SUM(K146:L147)</f>
        <v>1.4775685889058608E-2</v>
      </c>
    </row>
    <row r="149" spans="1:11" ht="24" customHeight="1" thickTop="1">
      <c r="A149" s="183"/>
      <c r="E149" s="251"/>
      <c r="G149" s="251"/>
      <c r="H149" s="251"/>
      <c r="I149" s="251"/>
      <c r="J149" s="251"/>
      <c r="K149" s="251"/>
    </row>
    <row r="150" spans="1:11" ht="24" customHeight="1">
      <c r="A150" s="183"/>
      <c r="E150" s="251"/>
      <c r="G150" s="251"/>
      <c r="H150" s="251"/>
      <c r="I150" s="251"/>
      <c r="J150" s="251"/>
      <c r="K150" s="251"/>
    </row>
    <row r="151" spans="1:11" ht="24" customHeight="1">
      <c r="A151" s="183"/>
      <c r="E151" s="251"/>
      <c r="G151" s="251"/>
      <c r="H151" s="251"/>
      <c r="I151" s="251"/>
      <c r="J151" s="251"/>
      <c r="K151" s="251"/>
    </row>
    <row r="152" spans="1:11" ht="24" customHeight="1">
      <c r="A152" s="183"/>
      <c r="E152" s="251"/>
      <c r="G152" s="251"/>
      <c r="H152" s="251"/>
      <c r="I152" s="251"/>
      <c r="J152" s="251"/>
      <c r="K152" s="251"/>
    </row>
    <row r="153" spans="1:11" ht="24" customHeight="1">
      <c r="A153" s="131" t="s">
        <v>42</v>
      </c>
      <c r="B153" s="135"/>
      <c r="C153" s="261"/>
      <c r="D153" s="262"/>
      <c r="E153" s="262"/>
      <c r="F153" s="262"/>
      <c r="G153" s="262"/>
      <c r="H153" s="263"/>
      <c r="I153" s="261"/>
      <c r="J153" s="136"/>
      <c r="K153" s="136"/>
    </row>
    <row r="154" spans="1:11" ht="21.75">
      <c r="A154" s="131" t="s">
        <v>43</v>
      </c>
      <c r="B154" s="135"/>
      <c r="C154" s="261"/>
      <c r="D154" s="262"/>
      <c r="E154" s="262"/>
      <c r="F154" s="262"/>
      <c r="G154" s="262"/>
      <c r="H154" s="263"/>
      <c r="I154" s="261"/>
      <c r="J154" s="136"/>
      <c r="K154" s="136"/>
    </row>
    <row r="155" spans="1:11" ht="24" customHeight="1">
      <c r="A155" s="690" t="s">
        <v>507</v>
      </c>
      <c r="B155" s="691"/>
      <c r="C155" s="691"/>
      <c r="D155" s="691"/>
      <c r="E155" s="692"/>
      <c r="F155" s="691"/>
      <c r="G155" s="692"/>
      <c r="H155" s="692"/>
      <c r="I155" s="692"/>
      <c r="J155" s="692"/>
      <c r="K155" s="692"/>
    </row>
    <row r="156" spans="1:11" ht="24" customHeight="1">
      <c r="A156" s="212" t="s">
        <v>781</v>
      </c>
      <c r="B156" s="691"/>
      <c r="C156" s="691"/>
      <c r="D156" s="691"/>
      <c r="E156" s="692"/>
      <c r="F156" s="691"/>
      <c r="G156" s="692"/>
      <c r="H156" s="692"/>
      <c r="I156" s="692"/>
      <c r="J156" s="692"/>
      <c r="K156" s="692"/>
    </row>
    <row r="157" spans="1:11" ht="24" customHeight="1">
      <c r="E157" s="635"/>
      <c r="F157" s="632" t="s">
        <v>36</v>
      </c>
      <c r="G157" s="635"/>
      <c r="H157" s="630"/>
      <c r="I157" s="635"/>
      <c r="J157" s="632" t="s">
        <v>37</v>
      </c>
      <c r="K157" s="635"/>
    </row>
    <row r="158" spans="1:11" ht="24" customHeight="1">
      <c r="E158" s="639" t="s">
        <v>499</v>
      </c>
      <c r="F158" s="640"/>
      <c r="G158" s="639" t="s">
        <v>312</v>
      </c>
      <c r="H158" s="630"/>
      <c r="I158" s="639" t="s">
        <v>499</v>
      </c>
      <c r="J158" s="640"/>
      <c r="K158" s="639" t="s">
        <v>312</v>
      </c>
    </row>
    <row r="159" spans="1:11" ht="24" customHeight="1">
      <c r="A159" s="190" t="s">
        <v>739</v>
      </c>
    </row>
    <row r="160" spans="1:11" ht="24" customHeight="1">
      <c r="A160" s="190" t="s">
        <v>738</v>
      </c>
    </row>
    <row r="161" spans="1:11" ht="24" customHeight="1">
      <c r="A161" s="183" t="s">
        <v>713</v>
      </c>
      <c r="G161" s="472"/>
      <c r="I161" s="642"/>
      <c r="J161" s="472"/>
      <c r="K161" s="642"/>
    </row>
    <row r="162" spans="1:11" ht="24" customHeight="1">
      <c r="A162" s="183" t="s">
        <v>762</v>
      </c>
      <c r="E162" s="649">
        <v>-6919130.5700000003</v>
      </c>
      <c r="G162" s="32">
        <v>14514422.81000004</v>
      </c>
      <c r="I162" s="642">
        <v>-13099756.460000001</v>
      </c>
      <c r="J162" s="472"/>
      <c r="K162" s="642">
        <v>11601257.640000001</v>
      </c>
    </row>
    <row r="163" spans="1:11" ht="24" customHeight="1">
      <c r="A163" s="183" t="s">
        <v>714</v>
      </c>
      <c r="E163" s="642"/>
      <c r="G163" s="472"/>
      <c r="I163" s="642"/>
      <c r="K163" s="472"/>
    </row>
    <row r="164" spans="1:11" ht="24" customHeight="1">
      <c r="A164" s="183" t="s">
        <v>715</v>
      </c>
      <c r="E164" s="642">
        <v>-56349</v>
      </c>
      <c r="G164" s="472">
        <v>-6974666.8300000001</v>
      </c>
      <c r="I164" s="642">
        <v>0</v>
      </c>
      <c r="K164" s="472">
        <v>0</v>
      </c>
    </row>
    <row r="165" spans="1:11" ht="24" customHeight="1">
      <c r="A165" s="183" t="s">
        <v>140</v>
      </c>
    </row>
    <row r="166" spans="1:11" ht="24" customHeight="1">
      <c r="A166" s="183" t="s">
        <v>141</v>
      </c>
      <c r="E166" s="253">
        <v>800030075</v>
      </c>
      <c r="F166" s="253"/>
      <c r="G166" s="253">
        <v>800030075</v>
      </c>
      <c r="H166" s="253"/>
      <c r="I166" s="253">
        <v>800030075</v>
      </c>
      <c r="J166" s="253"/>
      <c r="K166" s="253">
        <v>800030075</v>
      </c>
    </row>
    <row r="167" spans="1:11" ht="24" customHeight="1">
      <c r="A167" s="183" t="s">
        <v>716</v>
      </c>
      <c r="E167" s="253"/>
      <c r="F167" s="253"/>
      <c r="G167" s="253"/>
      <c r="H167" s="253"/>
      <c r="I167" s="253"/>
      <c r="J167" s="253"/>
      <c r="K167" s="253"/>
    </row>
    <row r="168" spans="1:11" ht="24" customHeight="1">
      <c r="A168" s="585" t="s">
        <v>834</v>
      </c>
      <c r="E168" s="251">
        <f>E162/E166</f>
        <v>-8.6485880796418821E-3</v>
      </c>
      <c r="G168" s="251">
        <f>G162/G166</f>
        <v>1.8142346473662304E-2</v>
      </c>
      <c r="H168" s="251"/>
      <c r="I168" s="251">
        <f>I162/I166</f>
        <v>-1.6374080011929554E-2</v>
      </c>
      <c r="J168" s="251"/>
      <c r="K168" s="251">
        <f>K162/K166</f>
        <v>1.4501026902019903E-2</v>
      </c>
    </row>
    <row r="169" spans="1:11" ht="24" customHeight="1">
      <c r="A169" s="183" t="s">
        <v>835</v>
      </c>
      <c r="E169" s="251">
        <f>E164/E166</f>
        <v>-7.0433602136769666E-5</v>
      </c>
      <c r="G169" s="251">
        <f>G164/G166</f>
        <v>-8.7180057949696448E-3</v>
      </c>
      <c r="H169" s="251"/>
      <c r="I169" s="251">
        <f>I164/I166</f>
        <v>0</v>
      </c>
      <c r="J169" s="251"/>
      <c r="K169" s="251">
        <f>K164/K166</f>
        <v>0</v>
      </c>
    </row>
    <row r="170" spans="1:11" ht="24" customHeight="1" thickBot="1">
      <c r="A170" s="183" t="s">
        <v>836</v>
      </c>
      <c r="E170" s="710">
        <f>SUM(E168:E169)</f>
        <v>-8.7190216817786513E-3</v>
      </c>
      <c r="G170" s="710">
        <f>SUM(G168:G169)</f>
        <v>9.4243406786926592E-3</v>
      </c>
      <c r="H170" s="251"/>
      <c r="I170" s="710">
        <f>SUM(I168:I169)</f>
        <v>-1.6374080011929554E-2</v>
      </c>
      <c r="J170" s="251"/>
      <c r="K170" s="710">
        <f>SUM(K168:K169)</f>
        <v>1.4501026902019903E-2</v>
      </c>
    </row>
    <row r="171" spans="1:11" ht="9.6" customHeight="1" thickTop="1">
      <c r="A171" s="183"/>
      <c r="E171" s="251"/>
      <c r="G171" s="251"/>
      <c r="H171" s="251"/>
      <c r="I171" s="251"/>
      <c r="J171" s="251"/>
      <c r="K171" s="251"/>
    </row>
    <row r="172" spans="1:11" ht="24" customHeight="1">
      <c r="A172" s="212" t="s">
        <v>562</v>
      </c>
    </row>
    <row r="173" spans="1:11" ht="24" customHeight="1">
      <c r="B173" s="32" t="s">
        <v>142</v>
      </c>
    </row>
    <row r="174" spans="1:11" ht="24" customHeight="1">
      <c r="I174" s="186" t="s">
        <v>127</v>
      </c>
      <c r="J174" s="186"/>
      <c r="K174" s="186"/>
    </row>
    <row r="175" spans="1:11" ht="24" customHeight="1">
      <c r="I175" s="187" t="s">
        <v>114</v>
      </c>
      <c r="J175" s="187"/>
      <c r="K175" s="187"/>
    </row>
    <row r="176" spans="1:11" ht="24" customHeight="1">
      <c r="A176" s="183"/>
      <c r="I176" s="91" t="str">
        <f>'P25'!E18</f>
        <v>June 30, 2020</v>
      </c>
      <c r="J176" s="40"/>
      <c r="K176" s="91" t="str">
        <f>'P25'!G18</f>
        <v>December 31, 2019</v>
      </c>
    </row>
    <row r="177" spans="1:13" ht="24" customHeight="1">
      <c r="A177" s="183" t="s">
        <v>143</v>
      </c>
      <c r="I177" s="472">
        <v>17000000</v>
      </c>
      <c r="J177" s="472"/>
      <c r="K177" s="472">
        <v>17000000</v>
      </c>
    </row>
    <row r="178" spans="1:13" ht="24" customHeight="1">
      <c r="A178" s="183" t="s">
        <v>144</v>
      </c>
      <c r="I178" s="472">
        <v>20000000</v>
      </c>
      <c r="J178" s="472"/>
      <c r="K178" s="472">
        <v>20000000</v>
      </c>
    </row>
    <row r="179" spans="1:13" ht="9.6" customHeight="1"/>
    <row r="180" spans="1:13" s="28" customFormat="1" ht="23.45" customHeight="1">
      <c r="A180" s="213" t="s">
        <v>563</v>
      </c>
    </row>
    <row r="181" spans="1:13" s="28" customFormat="1" ht="23.45" customHeight="1">
      <c r="B181" s="28" t="s">
        <v>145</v>
      </c>
    </row>
    <row r="182" spans="1:13" s="28" customFormat="1" ht="23.45" customHeight="1">
      <c r="A182" s="28" t="s">
        <v>306</v>
      </c>
    </row>
    <row r="183" spans="1:13" s="28" customFormat="1" ht="23.45" customHeight="1">
      <c r="A183" s="28" t="s">
        <v>589</v>
      </c>
    </row>
    <row r="184" spans="1:13" s="28" customFormat="1" ht="23.45" customHeight="1">
      <c r="A184" s="59" t="s">
        <v>810</v>
      </c>
      <c r="B184" s="708"/>
      <c r="C184" s="708"/>
      <c r="D184" s="708"/>
      <c r="E184" s="47"/>
      <c r="F184" s="718" t="s">
        <v>61</v>
      </c>
      <c r="G184" s="718"/>
      <c r="H184" s="47"/>
      <c r="I184" s="571" t="s">
        <v>147</v>
      </c>
      <c r="J184" s="47"/>
      <c r="K184" s="718" t="s">
        <v>148</v>
      </c>
      <c r="L184" s="718"/>
      <c r="M184" s="718"/>
    </row>
    <row r="185" spans="1:13" s="59" customFormat="1" ht="23.45" customHeight="1">
      <c r="A185" s="59" t="s">
        <v>307</v>
      </c>
      <c r="E185" s="60"/>
      <c r="H185" s="60"/>
      <c r="K185" s="60"/>
    </row>
    <row r="186" spans="1:13" s="59" customFormat="1" ht="21.95" customHeight="1">
      <c r="A186" s="191" t="s">
        <v>250</v>
      </c>
      <c r="G186" s="60" t="s">
        <v>318</v>
      </c>
      <c r="I186" s="60" t="s">
        <v>246</v>
      </c>
      <c r="K186" s="59" t="s">
        <v>280</v>
      </c>
    </row>
    <row r="187" spans="1:13" s="59" customFormat="1" ht="21.95" customHeight="1">
      <c r="F187" s="60"/>
      <c r="G187" s="59" t="s">
        <v>319</v>
      </c>
      <c r="I187" s="60"/>
      <c r="K187" s="59" t="s">
        <v>281</v>
      </c>
    </row>
    <row r="188" spans="1:13" s="59" customFormat="1" ht="4.9000000000000004" customHeight="1">
      <c r="F188" s="60"/>
      <c r="I188" s="60"/>
    </row>
    <row r="189" spans="1:13" s="59" customFormat="1" ht="21.95" customHeight="1">
      <c r="A189" s="191" t="s">
        <v>278</v>
      </c>
      <c r="G189" s="60" t="s">
        <v>279</v>
      </c>
      <c r="I189" s="60" t="s">
        <v>246</v>
      </c>
      <c r="K189" s="59" t="s">
        <v>280</v>
      </c>
    </row>
    <row r="190" spans="1:13" s="59" customFormat="1" ht="21.95" customHeight="1">
      <c r="A190" s="191"/>
      <c r="F190" s="60"/>
      <c r="I190" s="60"/>
      <c r="K190" s="59" t="s">
        <v>281</v>
      </c>
    </row>
    <row r="191" spans="1:13" ht="9" customHeight="1"/>
    <row r="192" spans="1:13" ht="24" customHeight="1">
      <c r="A192" s="131" t="s">
        <v>42</v>
      </c>
      <c r="B192" s="135"/>
      <c r="C192" s="261"/>
      <c r="D192" s="262"/>
      <c r="E192" s="262"/>
      <c r="F192" s="262"/>
      <c r="G192" s="262"/>
      <c r="H192" s="263"/>
      <c r="I192" s="261"/>
      <c r="J192" s="136"/>
      <c r="K192" s="136"/>
    </row>
    <row r="193" spans="1:11" ht="21.75">
      <c r="A193" s="131" t="s">
        <v>43</v>
      </c>
      <c r="B193" s="135"/>
      <c r="C193" s="261"/>
      <c r="D193" s="262"/>
      <c r="E193" s="262"/>
      <c r="F193" s="262"/>
      <c r="G193" s="262"/>
      <c r="H193" s="263"/>
      <c r="I193" s="261"/>
      <c r="J193" s="136"/>
      <c r="K193" s="136"/>
    </row>
  </sheetData>
  <mergeCells count="3">
    <mergeCell ref="A1:K1"/>
    <mergeCell ref="F184:G184"/>
    <mergeCell ref="K184:M184"/>
  </mergeCells>
  <pageMargins left="0.74803149606299213" right="0.19685039370078741" top="0.59055118110236227" bottom="0.39370078740157483" header="0.19685039370078741" footer="0.19685039370078741"/>
  <pageSetup paperSize="9" scale="94" fitToHeight="0" orientation="portrait" r:id="rId1"/>
  <headerFooter alignWithMargins="0"/>
  <rowBreaks count="4" manualBreakCount="4">
    <brk id="40" max="11" man="1"/>
    <brk id="75" max="11" man="1"/>
    <brk id="117" max="11" man="1"/>
    <brk id="154" max="11"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M61"/>
  <sheetViews>
    <sheetView zoomScale="70" zoomScaleNormal="70" zoomScaleSheetLayoutView="80" workbookViewId="0">
      <selection activeCell="O92" sqref="O92"/>
    </sheetView>
  </sheetViews>
  <sheetFormatPr defaultColWidth="11.42578125" defaultRowHeight="23.45" customHeight="1"/>
  <cols>
    <col min="1" max="2" width="11.42578125" style="28" customWidth="1"/>
    <col min="3" max="3" width="9.140625" style="28" customWidth="1"/>
    <col min="4" max="4" width="3.85546875" style="28" customWidth="1"/>
    <col min="5" max="5" width="2.7109375" style="28" customWidth="1"/>
    <col min="6" max="7" width="10.140625" style="28" customWidth="1"/>
    <col min="8" max="8" width="1.140625" style="28" customWidth="1"/>
    <col min="9" max="9" width="20.5703125" style="28" customWidth="1"/>
    <col min="10" max="10" width="1.140625" style="28" customWidth="1"/>
    <col min="11" max="11" width="10.7109375" style="28" customWidth="1"/>
    <col min="12" max="12" width="1.140625" style="28" customWidth="1"/>
    <col min="13" max="13" width="14" style="28" customWidth="1"/>
    <col min="14" max="14" width="3.7109375" style="28" customWidth="1"/>
    <col min="15" max="16384" width="11.42578125" style="28"/>
  </cols>
  <sheetData>
    <row r="1" spans="1:13" s="6" customFormat="1" ht="24" customHeight="1">
      <c r="A1" s="161" t="s">
        <v>508</v>
      </c>
      <c r="B1" s="162"/>
      <c r="C1" s="162"/>
      <c r="D1" s="162"/>
      <c r="E1" s="162"/>
      <c r="F1" s="162"/>
      <c r="G1" s="162"/>
      <c r="H1" s="162"/>
      <c r="I1" s="162"/>
      <c r="J1" s="162"/>
      <c r="K1" s="162"/>
      <c r="L1" s="162"/>
      <c r="M1" s="162"/>
    </row>
    <row r="2" spans="1:13" s="6" customFormat="1" ht="21.75">
      <c r="A2" s="43"/>
      <c r="B2" s="38"/>
      <c r="C2" s="38"/>
      <c r="D2" s="38"/>
      <c r="E2" s="38"/>
      <c r="F2" s="38"/>
      <c r="G2" s="38"/>
      <c r="H2" s="38"/>
      <c r="I2" s="38"/>
      <c r="J2" s="38"/>
      <c r="K2" s="38"/>
      <c r="L2" s="38"/>
      <c r="M2" s="38"/>
    </row>
    <row r="3" spans="1:13" ht="23.45" customHeight="1">
      <c r="A3" s="213" t="s">
        <v>590</v>
      </c>
    </row>
    <row r="4" spans="1:13" ht="21.75">
      <c r="A4" s="28" t="s">
        <v>591</v>
      </c>
    </row>
    <row r="5" spans="1:13" ht="23.45" customHeight="1">
      <c r="A5" s="718" t="s">
        <v>146</v>
      </c>
      <c r="B5" s="718"/>
      <c r="C5" s="718"/>
      <c r="D5" s="718"/>
      <c r="E5" s="47"/>
      <c r="F5" s="718" t="s">
        <v>61</v>
      </c>
      <c r="G5" s="718"/>
      <c r="H5" s="47"/>
      <c r="I5" s="571" t="s">
        <v>147</v>
      </c>
      <c r="J5" s="47"/>
      <c r="K5" s="718" t="s">
        <v>148</v>
      </c>
      <c r="L5" s="718"/>
      <c r="M5" s="718"/>
    </row>
    <row r="6" spans="1:13" s="59" customFormat="1" ht="21.95" customHeight="1">
      <c r="A6" s="59" t="s">
        <v>149</v>
      </c>
      <c r="F6" s="60"/>
      <c r="I6" s="60"/>
    </row>
    <row r="7" spans="1:13" s="130" customFormat="1" ht="21.95" customHeight="1">
      <c r="A7" s="191" t="s">
        <v>243</v>
      </c>
      <c r="B7" s="59"/>
      <c r="C7" s="59"/>
      <c r="D7" s="59"/>
      <c r="E7" s="59"/>
      <c r="F7" s="60" t="s">
        <v>151</v>
      </c>
      <c r="G7" s="59"/>
      <c r="H7" s="59"/>
      <c r="I7" s="60" t="s">
        <v>244</v>
      </c>
      <c r="J7" s="59"/>
      <c r="K7" s="59" t="s">
        <v>280</v>
      </c>
      <c r="L7" s="59"/>
      <c r="M7" s="59"/>
    </row>
    <row r="8" spans="1:13" s="130" customFormat="1" ht="21.95" customHeight="1">
      <c r="A8" s="191"/>
      <c r="B8" s="59"/>
      <c r="C8" s="59"/>
      <c r="D8" s="59"/>
      <c r="E8" s="59"/>
      <c r="F8" s="60"/>
      <c r="G8" s="59"/>
      <c r="H8" s="59"/>
      <c r="I8" s="60" t="s">
        <v>245</v>
      </c>
      <c r="J8" s="59"/>
      <c r="K8" s="59" t="s">
        <v>281</v>
      </c>
      <c r="L8" s="59"/>
      <c r="M8" s="59"/>
    </row>
    <row r="9" spans="1:13" s="130" customFormat="1" ht="21.95" customHeight="1">
      <c r="A9" s="191"/>
      <c r="B9" s="59"/>
      <c r="C9" s="59"/>
      <c r="D9" s="59"/>
      <c r="E9" s="59"/>
      <c r="F9" s="60"/>
      <c r="G9" s="59"/>
      <c r="H9" s="59"/>
      <c r="I9" s="60" t="s">
        <v>246</v>
      </c>
      <c r="J9" s="59"/>
      <c r="K9" s="59"/>
      <c r="L9" s="59"/>
      <c r="M9" s="59"/>
    </row>
    <row r="10" spans="1:13" s="130" customFormat="1" ht="21.95" customHeight="1">
      <c r="A10" s="191"/>
      <c r="B10" s="59"/>
      <c r="C10" s="59"/>
      <c r="D10" s="59"/>
      <c r="E10" s="59"/>
      <c r="F10" s="60"/>
      <c r="G10" s="59"/>
      <c r="H10" s="59"/>
      <c r="I10" s="60"/>
      <c r="J10" s="59"/>
      <c r="K10" s="59"/>
      <c r="L10" s="59"/>
      <c r="M10" s="59"/>
    </row>
    <row r="11" spans="1:13" s="130" customFormat="1" ht="21.95" customHeight="1">
      <c r="A11" s="191" t="s">
        <v>326</v>
      </c>
      <c r="B11" s="59"/>
      <c r="C11" s="59"/>
      <c r="D11" s="59"/>
      <c r="E11" s="59"/>
      <c r="F11" s="60" t="s">
        <v>151</v>
      </c>
      <c r="G11" s="59"/>
      <c r="H11" s="59"/>
      <c r="I11" s="60" t="s">
        <v>247</v>
      </c>
      <c r="J11" s="59"/>
      <c r="K11" s="59" t="s">
        <v>280</v>
      </c>
      <c r="L11" s="59"/>
      <c r="M11" s="59"/>
    </row>
    <row r="12" spans="1:13" s="130" customFormat="1" ht="21.95" customHeight="1">
      <c r="A12" s="191"/>
      <c r="B12" s="59"/>
      <c r="C12" s="59"/>
      <c r="D12" s="59"/>
      <c r="E12" s="59"/>
      <c r="F12" s="60"/>
      <c r="G12" s="59"/>
      <c r="H12" s="59"/>
      <c r="I12" s="60"/>
      <c r="J12" s="59"/>
      <c r="K12" s="59" t="s">
        <v>281</v>
      </c>
      <c r="L12" s="59"/>
      <c r="M12" s="59"/>
    </row>
    <row r="13" spans="1:13" s="130" customFormat="1" ht="21.95" customHeight="1">
      <c r="A13" s="191"/>
      <c r="B13" s="59"/>
      <c r="C13" s="59"/>
      <c r="D13" s="59"/>
      <c r="E13" s="59"/>
      <c r="F13" s="60"/>
      <c r="G13" s="59"/>
      <c r="H13" s="59"/>
      <c r="I13" s="60"/>
      <c r="J13" s="59"/>
      <c r="K13" s="59"/>
      <c r="L13" s="59"/>
      <c r="M13" s="59"/>
    </row>
    <row r="14" spans="1:13" s="130" customFormat="1" ht="21.95" customHeight="1">
      <c r="A14" s="191" t="s">
        <v>327</v>
      </c>
      <c r="B14" s="59"/>
      <c r="C14" s="59"/>
      <c r="D14" s="59"/>
      <c r="E14" s="59"/>
      <c r="F14" s="60" t="s">
        <v>151</v>
      </c>
      <c r="G14" s="59"/>
      <c r="H14" s="59"/>
      <c r="I14" s="60" t="s">
        <v>152</v>
      </c>
      <c r="J14" s="59"/>
      <c r="K14" s="59" t="s">
        <v>153</v>
      </c>
      <c r="L14" s="59"/>
      <c r="M14" s="59"/>
    </row>
    <row r="15" spans="1:13" s="130" customFormat="1" ht="21.95" customHeight="1">
      <c r="A15" s="59"/>
      <c r="B15" s="59"/>
      <c r="C15" s="59"/>
      <c r="D15" s="59"/>
      <c r="E15" s="59"/>
      <c r="F15" s="60"/>
      <c r="G15" s="59"/>
      <c r="H15" s="59"/>
      <c r="I15" s="60"/>
      <c r="J15" s="59"/>
      <c r="K15" s="59" t="s">
        <v>157</v>
      </c>
      <c r="L15" s="59"/>
      <c r="M15" s="59"/>
    </row>
    <row r="16" spans="1:13" s="130" customFormat="1" ht="21.95" customHeight="1">
      <c r="A16" s="59"/>
      <c r="B16" s="59"/>
      <c r="C16" s="59"/>
      <c r="D16" s="59"/>
      <c r="E16" s="59"/>
      <c r="F16" s="60"/>
      <c r="G16" s="59"/>
      <c r="H16" s="59"/>
      <c r="I16" s="60" t="s">
        <v>245</v>
      </c>
      <c r="J16" s="59"/>
      <c r="K16" s="59" t="s">
        <v>280</v>
      </c>
      <c r="L16" s="59"/>
      <c r="M16" s="59"/>
    </row>
    <row r="17" spans="1:13" s="130" customFormat="1" ht="21.95" customHeight="1">
      <c r="A17" s="59"/>
      <c r="B17" s="59"/>
      <c r="C17" s="59"/>
      <c r="D17" s="59"/>
      <c r="E17" s="59"/>
      <c r="F17" s="60"/>
      <c r="G17" s="59"/>
      <c r="H17" s="59"/>
      <c r="I17" s="60"/>
      <c r="J17" s="59"/>
      <c r="K17" s="59" t="s">
        <v>281</v>
      </c>
      <c r="L17" s="59"/>
      <c r="M17" s="59"/>
    </row>
    <row r="18" spans="1:13" s="130" customFormat="1" ht="21.95" customHeight="1">
      <c r="A18" s="59"/>
      <c r="B18" s="59"/>
      <c r="C18" s="59"/>
      <c r="D18" s="59"/>
      <c r="E18" s="59"/>
      <c r="F18" s="60"/>
      <c r="G18" s="59"/>
      <c r="H18" s="59"/>
      <c r="I18" s="60"/>
      <c r="J18" s="59"/>
      <c r="K18" s="59"/>
      <c r="L18" s="59"/>
      <c r="M18" s="59"/>
    </row>
    <row r="19" spans="1:13" s="130" customFormat="1" ht="21.95" customHeight="1">
      <c r="A19" s="191" t="s">
        <v>328</v>
      </c>
      <c r="B19" s="59"/>
      <c r="C19" s="59"/>
      <c r="D19" s="59"/>
      <c r="E19" s="59"/>
      <c r="F19" s="60" t="s">
        <v>282</v>
      </c>
      <c r="G19" s="59"/>
      <c r="H19" s="59"/>
      <c r="I19" s="60" t="s">
        <v>255</v>
      </c>
      <c r="J19" s="59"/>
      <c r="K19" s="59" t="s">
        <v>280</v>
      </c>
      <c r="L19" s="59"/>
      <c r="M19" s="59"/>
    </row>
    <row r="20" spans="1:13" s="130" customFormat="1" ht="21.95" customHeight="1">
      <c r="A20" s="59"/>
      <c r="B20" s="59"/>
      <c r="C20" s="59"/>
      <c r="D20" s="59"/>
      <c r="E20" s="59"/>
      <c r="F20" s="60"/>
      <c r="G20" s="59"/>
      <c r="H20" s="59"/>
      <c r="I20" s="60"/>
      <c r="J20" s="59"/>
      <c r="K20" s="59" t="s">
        <v>281</v>
      </c>
      <c r="L20" s="59"/>
      <c r="M20" s="59"/>
    </row>
    <row r="21" spans="1:13" s="59" customFormat="1" ht="21.95" customHeight="1">
      <c r="A21" s="59" t="s">
        <v>150</v>
      </c>
      <c r="B21" s="273"/>
      <c r="F21" s="60"/>
      <c r="I21" s="60"/>
      <c r="J21" s="60"/>
    </row>
    <row r="22" spans="1:13" s="59" customFormat="1" ht="21.95" customHeight="1">
      <c r="A22" s="191" t="s">
        <v>329</v>
      </c>
      <c r="F22" s="59" t="s">
        <v>308</v>
      </c>
      <c r="I22" s="60" t="s">
        <v>248</v>
      </c>
      <c r="K22" s="59" t="s">
        <v>280</v>
      </c>
    </row>
    <row r="23" spans="1:13" s="59" customFormat="1" ht="21.95" customHeight="1">
      <c r="A23" s="59" t="s">
        <v>24</v>
      </c>
      <c r="F23" s="274" t="s">
        <v>309</v>
      </c>
      <c r="I23" s="60"/>
      <c r="K23" s="59" t="s">
        <v>281</v>
      </c>
    </row>
    <row r="24" spans="1:13" s="59" customFormat="1" ht="21.95" customHeight="1">
      <c r="I24" s="60"/>
      <c r="J24" s="60"/>
    </row>
    <row r="25" spans="1:13" s="59" customFormat="1" ht="21.95" customHeight="1">
      <c r="A25" s="59" t="s">
        <v>156</v>
      </c>
      <c r="I25" s="60"/>
      <c r="J25" s="60"/>
    </row>
    <row r="26" spans="1:13" s="59" customFormat="1" ht="21.95" customHeight="1">
      <c r="A26" s="191" t="s">
        <v>330</v>
      </c>
      <c r="F26" s="59" t="s">
        <v>308</v>
      </c>
      <c r="I26" s="60" t="s">
        <v>152</v>
      </c>
      <c r="K26" s="59" t="s">
        <v>153</v>
      </c>
    </row>
    <row r="27" spans="1:13" s="59" customFormat="1" ht="21.95" customHeight="1">
      <c r="F27" s="274" t="s">
        <v>309</v>
      </c>
      <c r="I27" s="60"/>
      <c r="J27" s="60"/>
      <c r="K27" s="59" t="s">
        <v>157</v>
      </c>
    </row>
    <row r="28" spans="1:13" s="59" customFormat="1" ht="21.75">
      <c r="F28" s="274"/>
      <c r="I28" s="60"/>
      <c r="J28" s="60"/>
    </row>
    <row r="29" spans="1:13" s="59" customFormat="1" ht="21.95" customHeight="1">
      <c r="A29" s="59" t="s">
        <v>783</v>
      </c>
      <c r="I29" s="60"/>
      <c r="J29" s="60"/>
    </row>
    <row r="30" spans="1:13" s="59" customFormat="1" ht="21.95" customHeight="1">
      <c r="A30" s="191" t="s">
        <v>564</v>
      </c>
      <c r="F30" s="60" t="s">
        <v>795</v>
      </c>
      <c r="I30" s="60" t="s">
        <v>249</v>
      </c>
      <c r="J30" s="60"/>
      <c r="K30" s="59" t="s">
        <v>280</v>
      </c>
    </row>
    <row r="31" spans="1:13" s="59" customFormat="1" ht="21.95" customHeight="1">
      <c r="F31" s="60" t="s">
        <v>796</v>
      </c>
      <c r="I31" s="60"/>
      <c r="J31" s="60"/>
      <c r="K31" s="59" t="s">
        <v>281</v>
      </c>
    </row>
    <row r="32" spans="1:13" s="59" customFormat="1" ht="21.95" customHeight="1">
      <c r="F32" s="60" t="s">
        <v>797</v>
      </c>
      <c r="I32" s="60"/>
      <c r="J32" s="60"/>
    </row>
    <row r="33" spans="1:13" s="59" customFormat="1" ht="5.25" customHeight="1">
      <c r="F33" s="60"/>
      <c r="I33" s="60"/>
      <c r="J33" s="60"/>
    </row>
    <row r="34" spans="1:13" s="59" customFormat="1" ht="21.95" customHeight="1">
      <c r="A34" s="191" t="s">
        <v>331</v>
      </c>
      <c r="F34" s="60" t="s">
        <v>251</v>
      </c>
      <c r="G34" s="60"/>
      <c r="I34" s="60" t="s">
        <v>249</v>
      </c>
      <c r="K34" s="303" t="s">
        <v>241</v>
      </c>
    </row>
    <row r="35" spans="1:13" s="59" customFormat="1" ht="21.95" customHeight="1">
      <c r="F35" s="60" t="s">
        <v>252</v>
      </c>
      <c r="I35" s="60"/>
      <c r="J35" s="60"/>
    </row>
    <row r="36" spans="1:13" s="59" customFormat="1" ht="21.95" customHeight="1">
      <c r="F36" s="60"/>
      <c r="I36" s="60"/>
      <c r="J36" s="60"/>
    </row>
    <row r="37" spans="1:13" s="59" customFormat="1" ht="21.95" customHeight="1">
      <c r="F37" s="60"/>
      <c r="I37" s="60"/>
      <c r="J37" s="60"/>
    </row>
    <row r="38" spans="1:13" s="59" customFormat="1" ht="21.95" customHeight="1">
      <c r="F38" s="60"/>
      <c r="I38" s="60"/>
      <c r="J38" s="60"/>
    </row>
    <row r="39" spans="1:13" s="59" customFormat="1" ht="21.95" customHeight="1">
      <c r="F39" s="60"/>
      <c r="I39" s="60"/>
      <c r="J39" s="60"/>
    </row>
    <row r="40" spans="1:13" s="6" customFormat="1" ht="24" customHeight="1">
      <c r="A40" s="131" t="s">
        <v>42</v>
      </c>
      <c r="B40" s="135"/>
      <c r="C40" s="261"/>
      <c r="D40" s="262"/>
      <c r="E40" s="262"/>
      <c r="F40" s="262"/>
      <c r="G40" s="262"/>
      <c r="H40" s="263"/>
      <c r="I40" s="261"/>
      <c r="J40" s="136"/>
      <c r="K40" s="136"/>
      <c r="L40" s="136"/>
      <c r="M40" s="135"/>
    </row>
    <row r="41" spans="1:13" s="6" customFormat="1" ht="24" customHeight="1">
      <c r="A41" s="131" t="s">
        <v>43</v>
      </c>
      <c r="B41" s="135"/>
      <c r="C41" s="261"/>
      <c r="D41" s="262"/>
      <c r="E41" s="262"/>
      <c r="F41" s="262"/>
      <c r="G41" s="262"/>
      <c r="H41" s="263"/>
      <c r="I41" s="261"/>
      <c r="J41" s="136"/>
      <c r="K41" s="136"/>
      <c r="L41" s="136"/>
      <c r="M41" s="135"/>
    </row>
    <row r="61" ht="21.75"/>
  </sheetData>
  <sheetProtection selectLockedCells="1" selectUnlockedCells="1"/>
  <mergeCells count="3">
    <mergeCell ref="A5:D5"/>
    <mergeCell ref="F5:G5"/>
    <mergeCell ref="K5:M5"/>
  </mergeCells>
  <pageMargins left="0.6692913385826772" right="0.19685039370078741" top="0.43307086614173229" bottom="0.19685039370078741" header="0.43307086614173229" footer="0.43307086614173229"/>
  <pageSetup paperSize="9" scale="92" firstPageNumber="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CU160"/>
  <sheetViews>
    <sheetView zoomScale="70" zoomScaleNormal="70" zoomScaleSheetLayoutView="80" workbookViewId="0">
      <selection activeCell="O92" sqref="O92"/>
    </sheetView>
  </sheetViews>
  <sheetFormatPr defaultColWidth="11.42578125" defaultRowHeight="27" customHeight="1"/>
  <cols>
    <col min="1" max="1" width="8.42578125" style="28" customWidth="1"/>
    <col min="2" max="2" width="11.42578125" style="28" customWidth="1"/>
    <col min="3" max="3" width="12.42578125" style="28" customWidth="1"/>
    <col min="4" max="4" width="9.5703125" style="28" customWidth="1"/>
    <col min="5" max="5" width="16.7109375" style="28" customWidth="1"/>
    <col min="6" max="6" width="1.140625" style="28" customWidth="1"/>
    <col min="7" max="7" width="16.7109375" style="28" customWidth="1"/>
    <col min="8" max="8" width="1.140625" style="28" customWidth="1"/>
    <col min="9" max="9" width="18.42578125" style="28" customWidth="1"/>
    <col min="10" max="10" width="1.140625" style="28" customWidth="1"/>
    <col min="11" max="11" width="18.42578125" style="28" customWidth="1"/>
    <col min="12" max="12" width="0.85546875" style="28" customWidth="1"/>
    <col min="13" max="13" width="11.42578125" style="28" customWidth="1"/>
    <col min="14" max="14" width="13.140625" style="28" customWidth="1"/>
    <col min="15" max="15" width="12.85546875" style="28" customWidth="1"/>
    <col min="16" max="16" width="13.5703125" style="28" customWidth="1"/>
    <col min="17" max="17" width="13.7109375" style="28" customWidth="1"/>
    <col min="18" max="16384" width="11.42578125" style="28"/>
  </cols>
  <sheetData>
    <row r="1" spans="1:13" s="70" customFormat="1" ht="28.5" customHeight="1">
      <c r="A1" s="161" t="s">
        <v>509</v>
      </c>
      <c r="B1" s="162"/>
      <c r="C1" s="162"/>
      <c r="D1" s="162"/>
      <c r="E1" s="162"/>
      <c r="F1" s="162"/>
      <c r="G1" s="162"/>
      <c r="H1" s="162"/>
      <c r="I1" s="162"/>
      <c r="J1" s="162"/>
      <c r="K1" s="162"/>
    </row>
    <row r="2" spans="1:13" s="70" customFormat="1" ht="21.75">
      <c r="A2" s="43"/>
      <c r="B2" s="38"/>
      <c r="C2" s="38"/>
      <c r="D2" s="38"/>
      <c r="E2" s="38"/>
      <c r="F2" s="38"/>
      <c r="G2" s="38"/>
      <c r="H2" s="38"/>
      <c r="I2" s="38"/>
      <c r="J2" s="38"/>
      <c r="K2" s="38"/>
    </row>
    <row r="3" spans="1:13" s="3" customFormat="1" ht="21.75">
      <c r="A3" s="214" t="s">
        <v>590</v>
      </c>
      <c r="E3" s="61"/>
      <c r="F3" s="63"/>
      <c r="G3" s="61"/>
      <c r="I3" s="61"/>
      <c r="J3" s="63"/>
      <c r="K3" s="61"/>
    </row>
    <row r="4" spans="1:13" ht="23.1" customHeight="1">
      <c r="A4" s="3" t="s">
        <v>592</v>
      </c>
    </row>
    <row r="5" spans="1:13" ht="23.1" customHeight="1">
      <c r="E5" s="51"/>
      <c r="F5" s="52" t="str">
        <f>'P25'!F17</f>
        <v>Consolidated financial statements  (Baht)</v>
      </c>
      <c r="G5" s="51"/>
      <c r="H5" s="49"/>
      <c r="I5" s="17"/>
      <c r="J5" s="17" t="str">
        <f>'P25'!J17</f>
        <v>Separate financial statements (Baht)</v>
      </c>
      <c r="K5" s="17"/>
    </row>
    <row r="6" spans="1:13" ht="23.1" customHeight="1">
      <c r="E6" s="7" t="str">
        <f>'P25'!E18</f>
        <v>June 30, 2020</v>
      </c>
      <c r="F6" s="5"/>
      <c r="G6" s="7" t="str">
        <f>'P25'!G18</f>
        <v>December 31, 2019</v>
      </c>
      <c r="H6" s="13"/>
      <c r="I6" s="7" t="str">
        <f>+E6</f>
        <v>June 30, 2020</v>
      </c>
      <c r="J6" s="5"/>
      <c r="K6" s="7" t="str">
        <f>+G6</f>
        <v>December 31, 2019</v>
      </c>
    </row>
    <row r="7" spans="1:13" ht="23.1" customHeight="1">
      <c r="B7" s="2" t="s">
        <v>158</v>
      </c>
      <c r="E7" s="38"/>
      <c r="F7" s="38"/>
      <c r="G7" s="38"/>
      <c r="H7" s="38"/>
      <c r="I7" s="38"/>
      <c r="J7" s="38"/>
      <c r="K7" s="38"/>
    </row>
    <row r="8" spans="1:13" s="3" customFormat="1" ht="23.1" customHeight="1">
      <c r="B8" s="42" t="s">
        <v>71</v>
      </c>
      <c r="E8" s="551">
        <v>0</v>
      </c>
      <c r="F8" s="551"/>
      <c r="G8" s="551">
        <v>0</v>
      </c>
      <c r="H8" s="515"/>
      <c r="I8" s="551">
        <v>11207025</v>
      </c>
      <c r="J8" s="551"/>
      <c r="K8" s="551">
        <v>7861415.4400000004</v>
      </c>
      <c r="M8" s="61"/>
    </row>
    <row r="9" spans="1:13" s="3" customFormat="1" ht="23.1" customHeight="1">
      <c r="B9" s="192" t="s">
        <v>73</v>
      </c>
      <c r="E9" s="551">
        <v>0</v>
      </c>
      <c r="F9" s="551"/>
      <c r="G9" s="551">
        <v>0</v>
      </c>
      <c r="H9" s="515"/>
      <c r="I9" s="551">
        <v>56178</v>
      </c>
      <c r="J9" s="551"/>
      <c r="K9" s="551">
        <v>19388.64</v>
      </c>
      <c r="M9" s="61"/>
    </row>
    <row r="10" spans="1:13" s="3" customFormat="1" ht="23.1" customHeight="1">
      <c r="B10" s="192" t="s">
        <v>242</v>
      </c>
      <c r="E10" s="551">
        <v>714372.5</v>
      </c>
      <c r="F10" s="551"/>
      <c r="G10" s="551">
        <v>714372.5</v>
      </c>
      <c r="H10" s="515"/>
      <c r="I10" s="551">
        <v>714372.5</v>
      </c>
      <c r="J10" s="551"/>
      <c r="K10" s="551">
        <v>714372.5</v>
      </c>
      <c r="M10" s="61"/>
    </row>
    <row r="11" spans="1:13" s="631" customFormat="1" ht="23.1" customHeight="1">
      <c r="B11" s="192" t="s">
        <v>607</v>
      </c>
      <c r="E11" s="551">
        <v>22000</v>
      </c>
      <c r="F11" s="551"/>
      <c r="G11" s="551">
        <v>0</v>
      </c>
      <c r="H11" s="515"/>
      <c r="I11" s="551">
        <v>22000</v>
      </c>
      <c r="J11" s="551"/>
      <c r="K11" s="551">
        <v>0</v>
      </c>
      <c r="M11" s="61"/>
    </row>
    <row r="12" spans="1:13" s="3" customFormat="1" ht="23.1" customHeight="1" thickBot="1">
      <c r="C12" s="3" t="s">
        <v>39</v>
      </c>
      <c r="E12" s="552">
        <f>SUM(E8:E11)</f>
        <v>736372.5</v>
      </c>
      <c r="F12" s="553"/>
      <c r="G12" s="552">
        <f>SUM(G8:G11)</f>
        <v>714372.5</v>
      </c>
      <c r="H12" s="484"/>
      <c r="I12" s="552">
        <f>SUM(I8:I11)</f>
        <v>11999575.5</v>
      </c>
      <c r="J12" s="553"/>
      <c r="K12" s="552">
        <f>SUM(K8:K11)</f>
        <v>8595176.5800000001</v>
      </c>
    </row>
    <row r="13" spans="1:13" s="3" customFormat="1" ht="23.1" customHeight="1" thickTop="1">
      <c r="B13" s="2" t="s">
        <v>159</v>
      </c>
      <c r="C13" s="28"/>
      <c r="E13" s="61"/>
      <c r="F13" s="63"/>
      <c r="G13" s="61"/>
      <c r="I13" s="61"/>
      <c r="J13" s="63"/>
      <c r="K13" s="61"/>
    </row>
    <row r="14" spans="1:13" s="3" customFormat="1" ht="23.1" customHeight="1">
      <c r="B14" s="42" t="s">
        <v>73</v>
      </c>
      <c r="C14" s="28"/>
      <c r="E14" s="551">
        <v>0</v>
      </c>
      <c r="F14" s="551"/>
      <c r="G14" s="551">
        <v>0</v>
      </c>
      <c r="H14" s="515"/>
      <c r="I14" s="551">
        <v>5670000</v>
      </c>
      <c r="J14" s="551"/>
      <c r="K14" s="551">
        <v>5440000</v>
      </c>
      <c r="M14" s="61"/>
    </row>
    <row r="15" spans="1:13" s="631" customFormat="1" ht="23.1" customHeight="1">
      <c r="B15" s="42" t="s">
        <v>819</v>
      </c>
      <c r="C15" s="28"/>
      <c r="E15" s="551">
        <v>0</v>
      </c>
      <c r="F15" s="551"/>
      <c r="G15" s="551">
        <v>0</v>
      </c>
      <c r="H15" s="515"/>
      <c r="I15" s="551">
        <v>-5670000</v>
      </c>
      <c r="J15" s="551"/>
      <c r="K15" s="551">
        <v>0</v>
      </c>
      <c r="M15" s="61"/>
    </row>
    <row r="16" spans="1:13" s="3" customFormat="1" ht="23.1" customHeight="1" thickBot="1">
      <c r="A16" s="631"/>
      <c r="B16" s="631"/>
      <c r="C16" s="631" t="s">
        <v>39</v>
      </c>
      <c r="D16" s="631"/>
      <c r="E16" s="552">
        <f>SUM(E14:E15)</f>
        <v>0</v>
      </c>
      <c r="F16" s="553"/>
      <c r="G16" s="552">
        <f>SUM(G14:G15)</f>
        <v>0</v>
      </c>
      <c r="H16" s="484"/>
      <c r="I16" s="552">
        <f>SUM(I14:I15)</f>
        <v>0</v>
      </c>
      <c r="J16" s="553"/>
      <c r="K16" s="552">
        <f>SUM(K14:K15)</f>
        <v>5440000</v>
      </c>
    </row>
    <row r="17" spans="1:11" s="3" customFormat="1" ht="9" customHeight="1" thickTop="1">
      <c r="A17" s="631"/>
      <c r="B17" s="631"/>
      <c r="C17" s="631"/>
      <c r="D17" s="631"/>
      <c r="E17" s="61"/>
      <c r="F17" s="63"/>
      <c r="G17" s="61"/>
      <c r="H17" s="631"/>
      <c r="I17" s="61"/>
      <c r="J17" s="63"/>
      <c r="K17" s="61"/>
    </row>
    <row r="18" spans="1:11" s="3" customFormat="1" ht="23.1" customHeight="1">
      <c r="B18" s="3" t="s">
        <v>740</v>
      </c>
      <c r="E18" s="61"/>
      <c r="F18" s="63"/>
      <c r="G18" s="61"/>
      <c r="I18" s="61"/>
      <c r="J18" s="63"/>
      <c r="K18" s="61"/>
    </row>
    <row r="19" spans="1:11" s="3" customFormat="1" ht="23.1" customHeight="1">
      <c r="C19" s="59"/>
      <c r="E19" s="61"/>
      <c r="F19" s="63"/>
      <c r="G19" s="61"/>
      <c r="I19" s="61"/>
      <c r="J19" s="225"/>
      <c r="K19" s="225" t="s">
        <v>113</v>
      </c>
    </row>
    <row r="20" spans="1:11" s="3" customFormat="1" ht="23.1" customHeight="1">
      <c r="B20" s="59"/>
      <c r="E20" s="61"/>
      <c r="F20" s="63"/>
      <c r="G20" s="61"/>
      <c r="I20" s="61"/>
      <c r="J20" s="225"/>
      <c r="K20" s="226" t="s">
        <v>114</v>
      </c>
    </row>
    <row r="21" spans="1:11" s="3" customFormat="1" ht="23.1" customHeight="1">
      <c r="B21" s="3" t="s">
        <v>160</v>
      </c>
      <c r="E21" s="61"/>
      <c r="F21" s="63"/>
      <c r="G21" s="61"/>
      <c r="I21" s="61"/>
      <c r="J21" s="63"/>
      <c r="K21" s="551">
        <v>5440000</v>
      </c>
    </row>
    <row r="22" spans="1:11" s="3" customFormat="1" ht="23.1" customHeight="1">
      <c r="B22" s="3" t="s">
        <v>310</v>
      </c>
      <c r="E22" s="61"/>
      <c r="F22" s="63"/>
      <c r="G22" s="61"/>
      <c r="I22" s="61"/>
      <c r="J22" s="63"/>
      <c r="K22" s="551">
        <v>550000</v>
      </c>
    </row>
    <row r="23" spans="1:11" s="3" customFormat="1" ht="23.1" customHeight="1">
      <c r="B23" s="3" t="s">
        <v>311</v>
      </c>
      <c r="E23" s="61"/>
      <c r="F23" s="63"/>
      <c r="G23" s="61"/>
      <c r="I23" s="61"/>
      <c r="J23" s="63"/>
      <c r="K23" s="554">
        <v>-320000</v>
      </c>
    </row>
    <row r="24" spans="1:11" s="3" customFormat="1" ht="22.5" customHeight="1" thickBot="1">
      <c r="B24" s="3" t="s">
        <v>161</v>
      </c>
      <c r="E24" s="61"/>
      <c r="F24" s="63"/>
      <c r="G24" s="61"/>
      <c r="I24" s="61"/>
      <c r="J24" s="63"/>
      <c r="K24" s="555">
        <f>SUM(K21:K23)</f>
        <v>5670000</v>
      </c>
    </row>
    <row r="25" spans="1:11" s="3" customFormat="1" ht="9" customHeight="1" thickTop="1">
      <c r="E25" s="61"/>
      <c r="F25" s="63"/>
      <c r="G25" s="61"/>
      <c r="I25" s="61"/>
      <c r="J25" s="63"/>
      <c r="K25" s="61"/>
    </row>
    <row r="26" spans="1:11" ht="22.5" customHeight="1">
      <c r="E26" s="51"/>
      <c r="F26" s="52" t="str">
        <f>F5</f>
        <v>Consolidated financial statements  (Baht)</v>
      </c>
      <c r="G26" s="51"/>
      <c r="H26" s="49"/>
      <c r="I26" s="17"/>
      <c r="J26" s="17" t="str">
        <f>J5</f>
        <v>Separate financial statements (Baht)</v>
      </c>
      <c r="K26" s="17"/>
    </row>
    <row r="27" spans="1:11" ht="22.5" customHeight="1">
      <c r="E27" s="7" t="str">
        <f>E6</f>
        <v>June 30, 2020</v>
      </c>
      <c r="F27" s="5"/>
      <c r="G27" s="7" t="str">
        <f>G6</f>
        <v>December 31, 2019</v>
      </c>
      <c r="H27" s="13"/>
      <c r="I27" s="7" t="str">
        <f>E27</f>
        <v>June 30, 2020</v>
      </c>
      <c r="J27" s="5"/>
      <c r="K27" s="7" t="str">
        <f>G27</f>
        <v>December 31, 2019</v>
      </c>
    </row>
    <row r="28" spans="1:11" s="3" customFormat="1" ht="22.5" customHeight="1">
      <c r="B28" s="3" t="s">
        <v>162</v>
      </c>
      <c r="F28" s="63"/>
      <c r="G28" s="63"/>
      <c r="J28" s="63"/>
      <c r="K28" s="63"/>
    </row>
    <row r="29" spans="1:11" s="3" customFormat="1" ht="22.5" customHeight="1">
      <c r="B29" s="42" t="s">
        <v>71</v>
      </c>
      <c r="E29" s="484">
        <v>0</v>
      </c>
      <c r="F29" s="553"/>
      <c r="G29" s="553">
        <v>0</v>
      </c>
      <c r="H29" s="484"/>
      <c r="I29" s="484">
        <v>1370219.91</v>
      </c>
      <c r="J29" s="553"/>
      <c r="K29" s="553">
        <v>2949465</v>
      </c>
    </row>
    <row r="30" spans="1:11" s="3" customFormat="1" ht="21.75">
      <c r="B30" s="192" t="s">
        <v>73</v>
      </c>
      <c r="E30" s="484">
        <v>0</v>
      </c>
      <c r="F30" s="553"/>
      <c r="G30" s="484">
        <v>0</v>
      </c>
      <c r="H30" s="484"/>
      <c r="I30" s="484">
        <v>105000</v>
      </c>
      <c r="J30" s="553"/>
      <c r="K30" s="553">
        <v>105000</v>
      </c>
    </row>
    <row r="31" spans="1:11" s="3" customFormat="1" ht="22.5" customHeight="1" thickBot="1">
      <c r="C31" s="3" t="s">
        <v>39</v>
      </c>
      <c r="E31" s="552">
        <f>SUM(E29:E30)</f>
        <v>0</v>
      </c>
      <c r="F31" s="553"/>
      <c r="G31" s="552">
        <f>SUM(G29:G30)</f>
        <v>0</v>
      </c>
      <c r="H31" s="484"/>
      <c r="I31" s="552">
        <f>SUM(I29:I30)</f>
        <v>1475219.91</v>
      </c>
      <c r="J31" s="553"/>
      <c r="K31" s="552">
        <f>SUM(K29:K30)</f>
        <v>3054465</v>
      </c>
    </row>
    <row r="32" spans="1:11" s="3" customFormat="1" ht="22.5" thickTop="1">
      <c r="E32" s="61"/>
      <c r="F32" s="63"/>
      <c r="G32" s="61"/>
      <c r="I32" s="61"/>
      <c r="J32" s="63"/>
      <c r="K32" s="61"/>
    </row>
    <row r="33" spans="1:12" s="3" customFormat="1" ht="21.75">
      <c r="E33" s="61"/>
      <c r="F33" s="63"/>
      <c r="G33" s="61"/>
      <c r="I33" s="61"/>
      <c r="J33" s="63"/>
      <c r="K33" s="61"/>
    </row>
    <row r="34" spans="1:12" s="3" customFormat="1" ht="21.75">
      <c r="E34" s="61"/>
      <c r="F34" s="63"/>
      <c r="G34" s="61"/>
      <c r="I34" s="61"/>
      <c r="J34" s="63"/>
      <c r="K34" s="61"/>
    </row>
    <row r="35" spans="1:12" s="3" customFormat="1" ht="21.75">
      <c r="E35" s="61"/>
      <c r="F35" s="63"/>
      <c r="G35" s="61"/>
      <c r="I35" s="61"/>
      <c r="J35" s="63"/>
      <c r="K35" s="61"/>
    </row>
    <row r="36" spans="1:12" s="3" customFormat="1" ht="21.75">
      <c r="E36" s="61"/>
      <c r="F36" s="63"/>
      <c r="G36" s="61"/>
      <c r="I36" s="61"/>
      <c r="J36" s="63"/>
      <c r="K36" s="61"/>
    </row>
    <row r="37" spans="1:12" s="3" customFormat="1" ht="21.75">
      <c r="E37" s="61"/>
      <c r="F37" s="63"/>
      <c r="G37" s="61"/>
      <c r="I37" s="61"/>
      <c r="J37" s="63"/>
      <c r="K37" s="61"/>
    </row>
    <row r="38" spans="1:12" s="6" customFormat="1" ht="24" customHeight="1">
      <c r="A38" s="131" t="s">
        <v>42</v>
      </c>
      <c r="B38" s="135"/>
      <c r="C38" s="261"/>
      <c r="D38" s="262"/>
      <c r="E38" s="262"/>
      <c r="F38" s="262"/>
      <c r="G38" s="262"/>
      <c r="H38" s="263"/>
      <c r="I38" s="261"/>
      <c r="J38" s="136"/>
      <c r="K38" s="136"/>
      <c r="L38" s="8"/>
    </row>
    <row r="39" spans="1:12" s="6" customFormat="1" ht="24" customHeight="1">
      <c r="A39" s="131" t="s">
        <v>43</v>
      </c>
      <c r="B39" s="135"/>
      <c r="C39" s="261"/>
      <c r="D39" s="262"/>
      <c r="E39" s="262"/>
      <c r="F39" s="262"/>
      <c r="G39" s="262"/>
      <c r="H39" s="263"/>
      <c r="I39" s="261"/>
      <c r="J39" s="136"/>
      <c r="K39" s="136"/>
      <c r="L39" s="8"/>
    </row>
    <row r="40" spans="1:12" ht="21.75">
      <c r="A40" s="161" t="s">
        <v>786</v>
      </c>
      <c r="B40" s="162"/>
      <c r="C40" s="162"/>
      <c r="D40" s="162"/>
      <c r="E40" s="162"/>
      <c r="F40" s="162"/>
      <c r="G40" s="162"/>
      <c r="H40" s="162"/>
      <c r="I40" s="162"/>
      <c r="J40" s="162"/>
      <c r="K40" s="162"/>
    </row>
    <row r="41" spans="1:12" ht="15" customHeight="1">
      <c r="A41" s="43"/>
      <c r="B41" s="43"/>
      <c r="C41" s="43"/>
      <c r="D41" s="43"/>
      <c r="E41" s="43"/>
      <c r="F41" s="43"/>
      <c r="G41" s="43"/>
      <c r="H41" s="43"/>
      <c r="I41" s="43"/>
      <c r="J41" s="43"/>
      <c r="K41" s="43"/>
    </row>
    <row r="42" spans="1:12" s="3" customFormat="1" ht="22.5" customHeight="1">
      <c r="A42" s="214" t="s">
        <v>590</v>
      </c>
      <c r="E42" s="61"/>
      <c r="F42" s="63"/>
      <c r="G42" s="61"/>
      <c r="I42" s="61"/>
      <c r="J42" s="63"/>
      <c r="K42" s="61"/>
    </row>
    <row r="43" spans="1:12" s="3" customFormat="1" ht="22.5" customHeight="1">
      <c r="A43" s="3" t="s">
        <v>763</v>
      </c>
      <c r="C43" s="72"/>
      <c r="D43" s="29"/>
      <c r="E43" s="29"/>
      <c r="F43" s="29"/>
      <c r="G43" s="29"/>
      <c r="I43" s="66"/>
      <c r="J43" s="73"/>
    </row>
    <row r="44" spans="1:12" s="3" customFormat="1" ht="22.5" customHeight="1">
      <c r="A44" s="3" t="s">
        <v>163</v>
      </c>
      <c r="C44" s="72"/>
      <c r="D44" s="29"/>
      <c r="E44" s="29"/>
      <c r="F44" s="29"/>
      <c r="G44" s="29"/>
      <c r="I44" s="66"/>
      <c r="J44" s="73"/>
    </row>
    <row r="45" spans="1:12" s="3" customFormat="1" ht="22.5" customHeight="1">
      <c r="E45" s="51"/>
      <c r="F45" s="52" t="str">
        <f>F26</f>
        <v>Consolidated financial statements  (Baht)</v>
      </c>
      <c r="G45" s="51"/>
      <c r="H45" s="49"/>
      <c r="I45" s="17"/>
      <c r="J45" s="17" t="str">
        <f>J26</f>
        <v>Separate financial statements (Baht)</v>
      </c>
      <c r="K45" s="17"/>
    </row>
    <row r="46" spans="1:12" s="3" customFormat="1" ht="22.5" customHeight="1">
      <c r="E46" s="7" t="s">
        <v>499</v>
      </c>
      <c r="F46" s="64"/>
      <c r="G46" s="7" t="s">
        <v>312</v>
      </c>
      <c r="H46" s="64"/>
      <c r="I46" s="7" t="s">
        <v>499</v>
      </c>
      <c r="J46" s="64"/>
      <c r="K46" s="7" t="s">
        <v>312</v>
      </c>
    </row>
    <row r="47" spans="1:12" s="3" customFormat="1" ht="22.5" customHeight="1">
      <c r="A47" s="3" t="s">
        <v>313</v>
      </c>
      <c r="E47" s="7"/>
      <c r="F47" s="64"/>
      <c r="G47" s="7"/>
      <c r="H47" s="64"/>
      <c r="I47" s="7"/>
      <c r="J47" s="64"/>
      <c r="K47" s="7"/>
    </row>
    <row r="48" spans="1:12" s="3" customFormat="1" ht="22.5" customHeight="1">
      <c r="B48" s="192" t="s">
        <v>164</v>
      </c>
      <c r="E48" s="62"/>
      <c r="G48" s="62"/>
      <c r="I48" s="62"/>
      <c r="K48" s="62"/>
    </row>
    <row r="49" spans="1:11" s="3" customFormat="1" ht="22.5" customHeight="1">
      <c r="B49" s="193" t="s">
        <v>71</v>
      </c>
      <c r="E49" s="515">
        <v>0</v>
      </c>
      <c r="F49" s="484"/>
      <c r="G49" s="515">
        <v>0</v>
      </c>
      <c r="H49" s="484"/>
      <c r="I49" s="515">
        <v>5564189.4299999997</v>
      </c>
      <c r="J49" s="484"/>
      <c r="K49" s="515">
        <v>12616811.76</v>
      </c>
    </row>
    <row r="50" spans="1:11" s="3" customFormat="1" ht="20.25" customHeight="1">
      <c r="B50" s="192"/>
      <c r="E50" s="515"/>
      <c r="F50" s="484"/>
      <c r="G50" s="515"/>
      <c r="H50" s="484"/>
      <c r="I50" s="515"/>
      <c r="J50" s="484"/>
      <c r="K50" s="515"/>
    </row>
    <row r="51" spans="1:11" s="3" customFormat="1" ht="22.5" customHeight="1">
      <c r="B51" s="192" t="s">
        <v>165</v>
      </c>
      <c r="E51" s="515"/>
      <c r="F51" s="484"/>
      <c r="G51" s="515"/>
      <c r="H51" s="484"/>
      <c r="I51" s="515"/>
      <c r="J51" s="484"/>
      <c r="K51" s="515"/>
    </row>
    <row r="52" spans="1:11" s="3" customFormat="1" ht="22.5" customHeight="1">
      <c r="B52" s="193" t="s">
        <v>71</v>
      </c>
      <c r="E52" s="515">
        <v>0</v>
      </c>
      <c r="F52" s="484"/>
      <c r="G52" s="515">
        <v>0</v>
      </c>
      <c r="H52" s="484"/>
      <c r="I52" s="515">
        <v>12502400</v>
      </c>
      <c r="J52" s="484"/>
      <c r="K52" s="515">
        <v>10976330</v>
      </c>
    </row>
    <row r="53" spans="1:11" s="3" customFormat="1" ht="22.5" customHeight="1">
      <c r="B53" s="256" t="s">
        <v>73</v>
      </c>
      <c r="E53" s="515">
        <v>0</v>
      </c>
      <c r="F53" s="484"/>
      <c r="G53" s="515">
        <v>0</v>
      </c>
      <c r="H53" s="484"/>
      <c r="I53" s="515">
        <v>0</v>
      </c>
      <c r="J53" s="484"/>
      <c r="K53" s="515">
        <v>144000</v>
      </c>
    </row>
    <row r="54" spans="1:11" s="3" customFormat="1" ht="22.5" customHeight="1">
      <c r="B54" s="256" t="s">
        <v>607</v>
      </c>
      <c r="E54" s="515">
        <v>40000</v>
      </c>
      <c r="F54" s="484"/>
      <c r="G54" s="515">
        <v>0</v>
      </c>
      <c r="H54" s="484"/>
      <c r="I54" s="515">
        <v>40000</v>
      </c>
      <c r="J54" s="484"/>
      <c r="K54" s="515">
        <v>0</v>
      </c>
    </row>
    <row r="55" spans="1:11" s="3" customFormat="1" ht="21" customHeight="1">
      <c r="B55" s="256"/>
      <c r="E55" s="515"/>
      <c r="F55" s="484"/>
      <c r="G55" s="515"/>
      <c r="H55" s="484"/>
      <c r="I55" s="515"/>
      <c r="J55" s="484"/>
      <c r="K55" s="515"/>
    </row>
    <row r="56" spans="1:11" s="3" customFormat="1" ht="22.5" customHeight="1">
      <c r="B56" s="192" t="s">
        <v>314</v>
      </c>
      <c r="E56" s="515"/>
      <c r="F56" s="484"/>
      <c r="G56" s="515"/>
      <c r="H56" s="484"/>
      <c r="I56" s="515"/>
      <c r="J56" s="484"/>
      <c r="K56" s="515"/>
    </row>
    <row r="57" spans="1:11" s="3" customFormat="1" ht="22.5" customHeight="1">
      <c r="B57" s="192" t="s">
        <v>166</v>
      </c>
      <c r="E57" s="515"/>
      <c r="F57" s="484"/>
      <c r="G57" s="515"/>
      <c r="H57" s="484"/>
      <c r="I57" s="515"/>
      <c r="J57" s="484"/>
      <c r="K57" s="515"/>
    </row>
    <row r="58" spans="1:11" s="3" customFormat="1" ht="22.5" customHeight="1">
      <c r="B58" s="256" t="s">
        <v>73</v>
      </c>
      <c r="E58" s="515">
        <v>0</v>
      </c>
      <c r="F58" s="484"/>
      <c r="G58" s="515">
        <v>0</v>
      </c>
      <c r="H58" s="484"/>
      <c r="I58" s="515">
        <v>18314.63</v>
      </c>
      <c r="J58" s="484"/>
      <c r="K58" s="515">
        <v>18110.28</v>
      </c>
    </row>
    <row r="59" spans="1:11" s="3" customFormat="1" ht="22.5" customHeight="1" thickBot="1">
      <c r="C59" s="65" t="s">
        <v>39</v>
      </c>
      <c r="D59" s="62"/>
      <c r="E59" s="556">
        <f>SUM(E48:E58)</f>
        <v>40000</v>
      </c>
      <c r="F59" s="484"/>
      <c r="G59" s="556">
        <f>SUM(G48:G58)</f>
        <v>0</v>
      </c>
      <c r="H59" s="484"/>
      <c r="I59" s="556">
        <f>SUM(I48:I58)</f>
        <v>18124904.059999999</v>
      </c>
      <c r="J59" s="484"/>
      <c r="K59" s="556">
        <f>SUM(K48:K58)</f>
        <v>23755252.039999999</v>
      </c>
    </row>
    <row r="60" spans="1:11" s="3" customFormat="1" ht="19.5" customHeight="1" thickTop="1">
      <c r="C60" s="65"/>
      <c r="D60" s="62"/>
      <c r="E60" s="515"/>
      <c r="F60" s="484"/>
      <c r="G60" s="515"/>
      <c r="H60" s="484"/>
      <c r="I60" s="515"/>
      <c r="J60" s="484"/>
      <c r="K60" s="515"/>
    </row>
    <row r="61" spans="1:11" s="3" customFormat="1" ht="22.5" customHeight="1">
      <c r="A61" s="65" t="s">
        <v>167</v>
      </c>
      <c r="D61" s="62"/>
      <c r="E61" s="62"/>
      <c r="F61" s="62"/>
      <c r="G61" s="62"/>
      <c r="I61" s="62"/>
      <c r="K61" s="62"/>
    </row>
    <row r="62" spans="1:11" s="3" customFormat="1" ht="22.5" customHeight="1">
      <c r="A62" s="3" t="s">
        <v>1</v>
      </c>
      <c r="B62" s="192" t="s">
        <v>168</v>
      </c>
      <c r="D62" s="62"/>
      <c r="E62" s="62"/>
      <c r="F62" s="62"/>
      <c r="G62" s="62"/>
    </row>
    <row r="63" spans="1:11" s="3" customFormat="1" ht="21.75">
      <c r="B63" s="193" t="s">
        <v>71</v>
      </c>
      <c r="D63" s="62"/>
      <c r="E63" s="515">
        <v>0</v>
      </c>
      <c r="F63" s="515"/>
      <c r="G63" s="515">
        <v>0</v>
      </c>
      <c r="H63" s="484"/>
      <c r="I63" s="484">
        <v>1370219.91</v>
      </c>
      <c r="J63" s="484"/>
      <c r="K63" s="484">
        <v>2887902.55</v>
      </c>
    </row>
    <row r="64" spans="1:11" s="3" customFormat="1" ht="16.5" customHeight="1">
      <c r="D64" s="62"/>
      <c r="E64" s="515"/>
      <c r="F64" s="515"/>
      <c r="G64" s="515"/>
      <c r="H64" s="484"/>
      <c r="I64" s="484"/>
      <c r="J64" s="484"/>
      <c r="K64" s="484"/>
    </row>
    <row r="65" spans="1:99" s="3" customFormat="1" ht="22.5" customHeight="1">
      <c r="A65" s="3" t="s">
        <v>1</v>
      </c>
      <c r="B65" s="192" t="s">
        <v>169</v>
      </c>
      <c r="D65" s="62"/>
      <c r="E65" s="484"/>
      <c r="F65" s="484"/>
      <c r="G65" s="484"/>
      <c r="H65" s="484"/>
      <c r="I65" s="484"/>
      <c r="J65" s="484"/>
      <c r="K65" s="484"/>
    </row>
    <row r="66" spans="1:99" s="3" customFormat="1" ht="22.5" customHeight="1">
      <c r="A66" s="3" t="s">
        <v>3</v>
      </c>
      <c r="B66" s="256" t="s">
        <v>73</v>
      </c>
      <c r="D66" s="62"/>
      <c r="E66" s="484">
        <v>0</v>
      </c>
      <c r="F66" s="484"/>
      <c r="G66" s="484">
        <v>0</v>
      </c>
      <c r="H66" s="484"/>
      <c r="I66" s="484">
        <v>0</v>
      </c>
      <c r="J66" s="484"/>
      <c r="K66" s="484">
        <v>38000</v>
      </c>
    </row>
    <row r="67" spans="1:99" s="3" customFormat="1" ht="22.5" customHeight="1">
      <c r="B67" s="193" t="s">
        <v>283</v>
      </c>
      <c r="D67" s="62"/>
      <c r="E67" s="484">
        <v>0</v>
      </c>
      <c r="F67" s="484"/>
      <c r="G67" s="484">
        <v>67463.92</v>
      </c>
      <c r="H67" s="484"/>
      <c r="I67" s="484">
        <v>0</v>
      </c>
      <c r="J67" s="484"/>
      <c r="K67" s="484">
        <v>0</v>
      </c>
    </row>
    <row r="68" spans="1:99" s="3" customFormat="1" ht="5.25" customHeight="1">
      <c r="B68" s="192"/>
      <c r="D68" s="62"/>
      <c r="E68" s="484"/>
      <c r="F68" s="484"/>
      <c r="G68" s="484"/>
      <c r="H68" s="484"/>
      <c r="I68" s="484"/>
      <c r="J68" s="484"/>
      <c r="K68" s="484"/>
    </row>
    <row r="69" spans="1:99" s="6" customFormat="1" ht="23.25" customHeight="1" thickBot="1">
      <c r="A69" s="3"/>
      <c r="B69" s="631"/>
      <c r="C69" s="637" t="s">
        <v>39</v>
      </c>
      <c r="D69" s="636"/>
      <c r="E69" s="556">
        <f>SUM(E63:E68)</f>
        <v>0</v>
      </c>
      <c r="F69" s="515"/>
      <c r="G69" s="556">
        <f>SUM(G63:G68)</f>
        <v>67463.92</v>
      </c>
      <c r="H69" s="484"/>
      <c r="I69" s="556">
        <f>SUM(I63:I68)</f>
        <v>1370219.91</v>
      </c>
      <c r="J69" s="557"/>
      <c r="K69" s="556">
        <f>SUM(K63:K68)</f>
        <v>2925902.55</v>
      </c>
      <c r="L69" s="20"/>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c r="AR69" s="16"/>
      <c r="AS69" s="16"/>
      <c r="AT69" s="16"/>
      <c r="AU69" s="16"/>
      <c r="AV69" s="16"/>
      <c r="AW69" s="16"/>
      <c r="AX69" s="16"/>
      <c r="AY69" s="16"/>
      <c r="AZ69" s="16"/>
      <c r="BA69" s="16"/>
      <c r="BB69" s="16"/>
      <c r="BC69" s="16"/>
      <c r="BD69" s="16"/>
      <c r="BE69" s="16"/>
      <c r="BF69" s="16"/>
      <c r="BG69" s="16"/>
      <c r="BH69" s="16"/>
      <c r="BI69" s="16"/>
      <c r="BJ69" s="16"/>
      <c r="BK69" s="16"/>
      <c r="BL69" s="16"/>
      <c r="BM69" s="16"/>
      <c r="BN69" s="16"/>
      <c r="BO69" s="16"/>
      <c r="BP69" s="16"/>
      <c r="BQ69" s="16"/>
      <c r="BR69" s="16"/>
      <c r="BS69" s="16"/>
      <c r="BT69" s="16"/>
      <c r="BU69" s="16"/>
      <c r="BV69" s="16"/>
      <c r="BW69" s="16"/>
      <c r="BX69" s="16"/>
      <c r="BY69" s="16"/>
      <c r="BZ69" s="16"/>
      <c r="CA69" s="16"/>
      <c r="CB69" s="16"/>
      <c r="CC69" s="16"/>
      <c r="CD69" s="16"/>
      <c r="CE69" s="16"/>
      <c r="CF69" s="16"/>
      <c r="CG69" s="16"/>
      <c r="CH69" s="16"/>
      <c r="CI69" s="16"/>
      <c r="CJ69" s="16"/>
      <c r="CK69" s="16"/>
      <c r="CL69" s="16"/>
      <c r="CM69" s="16"/>
      <c r="CN69" s="16"/>
      <c r="CO69" s="16"/>
      <c r="CP69" s="16"/>
      <c r="CQ69" s="16"/>
      <c r="CR69" s="16"/>
      <c r="CS69" s="16"/>
      <c r="CT69" s="16"/>
      <c r="CU69" s="16"/>
    </row>
    <row r="70" spans="1:99" s="633" customFormat="1" ht="23.25" customHeight="1" thickTop="1">
      <c r="A70" s="631"/>
      <c r="B70" s="631"/>
      <c r="C70" s="637"/>
      <c r="D70" s="636"/>
      <c r="E70" s="515"/>
      <c r="F70" s="515"/>
      <c r="G70" s="515"/>
      <c r="H70" s="484"/>
      <c r="I70" s="515"/>
      <c r="J70" s="557"/>
      <c r="K70" s="515"/>
      <c r="L70" s="20"/>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c r="AR70" s="16"/>
      <c r="AS70" s="16"/>
      <c r="AT70" s="16"/>
      <c r="AU70" s="16"/>
      <c r="AV70" s="16"/>
      <c r="AW70" s="16"/>
      <c r="AX70" s="16"/>
      <c r="AY70" s="16"/>
      <c r="AZ70" s="16"/>
      <c r="BA70" s="16"/>
      <c r="BB70" s="16"/>
      <c r="BC70" s="16"/>
      <c r="BD70" s="16"/>
      <c r="BE70" s="16"/>
      <c r="BF70" s="16"/>
      <c r="BG70" s="16"/>
      <c r="BH70" s="16"/>
      <c r="BI70" s="16"/>
      <c r="BJ70" s="16"/>
      <c r="BK70" s="16"/>
      <c r="BL70" s="16"/>
      <c r="BM70" s="16"/>
      <c r="BN70" s="16"/>
      <c r="BO70" s="16"/>
      <c r="BP70" s="16"/>
      <c r="BQ70" s="16"/>
      <c r="BR70" s="16"/>
      <c r="BS70" s="16"/>
      <c r="BT70" s="16"/>
      <c r="BU70" s="16"/>
      <c r="BV70" s="16"/>
      <c r="BW70" s="16"/>
      <c r="BX70" s="16"/>
      <c r="BY70" s="16"/>
      <c r="BZ70" s="16"/>
      <c r="CA70" s="16"/>
      <c r="CB70" s="16"/>
      <c r="CC70" s="16"/>
      <c r="CD70" s="16"/>
      <c r="CE70" s="16"/>
      <c r="CF70" s="16"/>
      <c r="CG70" s="16"/>
      <c r="CH70" s="16"/>
      <c r="CI70" s="16"/>
      <c r="CJ70" s="16"/>
      <c r="CK70" s="16"/>
      <c r="CL70" s="16"/>
      <c r="CM70" s="16"/>
      <c r="CN70" s="16"/>
      <c r="CO70" s="16"/>
      <c r="CP70" s="16"/>
      <c r="CQ70" s="16"/>
      <c r="CR70" s="16"/>
      <c r="CS70" s="16"/>
      <c r="CT70" s="16"/>
      <c r="CU70" s="16"/>
    </row>
    <row r="71" spans="1:99" s="633" customFormat="1" ht="23.25" customHeight="1">
      <c r="A71" s="631"/>
      <c r="B71" s="631"/>
      <c r="C71" s="637"/>
      <c r="D71" s="636"/>
      <c r="E71" s="515"/>
      <c r="F71" s="515"/>
      <c r="G71" s="515"/>
      <c r="H71" s="484"/>
      <c r="I71" s="515"/>
      <c r="J71" s="557"/>
      <c r="K71" s="515"/>
      <c r="L71" s="20"/>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c r="AR71" s="16"/>
      <c r="AS71" s="16"/>
      <c r="AT71" s="16"/>
      <c r="AU71" s="16"/>
      <c r="AV71" s="16"/>
      <c r="AW71" s="16"/>
      <c r="AX71" s="16"/>
      <c r="AY71" s="16"/>
      <c r="AZ71" s="16"/>
      <c r="BA71" s="16"/>
      <c r="BB71" s="16"/>
      <c r="BC71" s="16"/>
      <c r="BD71" s="16"/>
      <c r="BE71" s="16"/>
      <c r="BF71" s="16"/>
      <c r="BG71" s="16"/>
      <c r="BH71" s="16"/>
      <c r="BI71" s="16"/>
      <c r="BJ71" s="16"/>
      <c r="BK71" s="16"/>
      <c r="BL71" s="16"/>
      <c r="BM71" s="16"/>
      <c r="BN71" s="16"/>
      <c r="BO71" s="16"/>
      <c r="BP71" s="16"/>
      <c r="BQ71" s="16"/>
      <c r="BR71" s="16"/>
      <c r="BS71" s="16"/>
      <c r="BT71" s="16"/>
      <c r="BU71" s="16"/>
      <c r="BV71" s="16"/>
      <c r="BW71" s="16"/>
      <c r="BX71" s="16"/>
      <c r="BY71" s="16"/>
      <c r="BZ71" s="16"/>
      <c r="CA71" s="16"/>
      <c r="CB71" s="16"/>
      <c r="CC71" s="16"/>
      <c r="CD71" s="16"/>
      <c r="CE71" s="16"/>
      <c r="CF71" s="16"/>
      <c r="CG71" s="16"/>
      <c r="CH71" s="16"/>
      <c r="CI71" s="16"/>
      <c r="CJ71" s="16"/>
      <c r="CK71" s="16"/>
      <c r="CL71" s="16"/>
      <c r="CM71" s="16"/>
      <c r="CN71" s="16"/>
      <c r="CO71" s="16"/>
      <c r="CP71" s="16"/>
      <c r="CQ71" s="16"/>
      <c r="CR71" s="16"/>
      <c r="CS71" s="16"/>
      <c r="CT71" s="16"/>
      <c r="CU71" s="16"/>
    </row>
    <row r="72" spans="1:99" s="633" customFormat="1" ht="23.25" customHeight="1">
      <c r="A72" s="631"/>
      <c r="B72" s="631"/>
      <c r="C72" s="637"/>
      <c r="D72" s="636"/>
      <c r="E72" s="515"/>
      <c r="F72" s="515"/>
      <c r="G72" s="515"/>
      <c r="H72" s="484"/>
      <c r="I72" s="515"/>
      <c r="J72" s="557"/>
      <c r="K72" s="515"/>
      <c r="L72" s="20"/>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c r="AR72" s="16"/>
      <c r="AS72" s="16"/>
      <c r="AT72" s="16"/>
      <c r="AU72" s="16"/>
      <c r="AV72" s="16"/>
      <c r="AW72" s="16"/>
      <c r="AX72" s="16"/>
      <c r="AY72" s="16"/>
      <c r="AZ72" s="16"/>
      <c r="BA72" s="16"/>
      <c r="BB72" s="16"/>
      <c r="BC72" s="16"/>
      <c r="BD72" s="16"/>
      <c r="BE72" s="16"/>
      <c r="BF72" s="16"/>
      <c r="BG72" s="16"/>
      <c r="BH72" s="16"/>
      <c r="BI72" s="16"/>
      <c r="BJ72" s="16"/>
      <c r="BK72" s="16"/>
      <c r="BL72" s="16"/>
      <c r="BM72" s="16"/>
      <c r="BN72" s="16"/>
      <c r="BO72" s="16"/>
      <c r="BP72" s="16"/>
      <c r="BQ72" s="16"/>
      <c r="BR72" s="16"/>
      <c r="BS72" s="16"/>
      <c r="BT72" s="16"/>
      <c r="BU72" s="16"/>
      <c r="BV72" s="16"/>
      <c r="BW72" s="16"/>
      <c r="BX72" s="16"/>
      <c r="BY72" s="16"/>
      <c r="BZ72" s="16"/>
      <c r="CA72" s="16"/>
      <c r="CB72" s="16"/>
      <c r="CC72" s="16"/>
      <c r="CD72" s="16"/>
      <c r="CE72" s="16"/>
      <c r="CF72" s="16"/>
      <c r="CG72" s="16"/>
      <c r="CH72" s="16"/>
      <c r="CI72" s="16"/>
      <c r="CJ72" s="16"/>
      <c r="CK72" s="16"/>
      <c r="CL72" s="16"/>
      <c r="CM72" s="16"/>
      <c r="CN72" s="16"/>
      <c r="CO72" s="16"/>
      <c r="CP72" s="16"/>
      <c r="CQ72" s="16"/>
      <c r="CR72" s="16"/>
      <c r="CS72" s="16"/>
      <c r="CT72" s="16"/>
      <c r="CU72" s="16"/>
    </row>
    <row r="73" spans="1:99" s="633" customFormat="1" ht="23.25" customHeight="1">
      <c r="A73" s="631"/>
      <c r="B73" s="631"/>
      <c r="C73" s="637"/>
      <c r="D73" s="636"/>
      <c r="E73" s="515"/>
      <c r="F73" s="515"/>
      <c r="G73" s="515"/>
      <c r="H73" s="484"/>
      <c r="I73" s="515"/>
      <c r="J73" s="557"/>
      <c r="K73" s="515"/>
      <c r="L73" s="20"/>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c r="AR73" s="16"/>
      <c r="AS73" s="16"/>
      <c r="AT73" s="16"/>
      <c r="AU73" s="16"/>
      <c r="AV73" s="16"/>
      <c r="AW73" s="16"/>
      <c r="AX73" s="16"/>
      <c r="AY73" s="16"/>
      <c r="AZ73" s="16"/>
      <c r="BA73" s="16"/>
      <c r="BB73" s="16"/>
      <c r="BC73" s="16"/>
      <c r="BD73" s="16"/>
      <c r="BE73" s="16"/>
      <c r="BF73" s="16"/>
      <c r="BG73" s="16"/>
      <c r="BH73" s="16"/>
      <c r="BI73" s="16"/>
      <c r="BJ73" s="16"/>
      <c r="BK73" s="16"/>
      <c r="BL73" s="16"/>
      <c r="BM73" s="16"/>
      <c r="BN73" s="16"/>
      <c r="BO73" s="16"/>
      <c r="BP73" s="16"/>
      <c r="BQ73" s="16"/>
      <c r="BR73" s="16"/>
      <c r="BS73" s="16"/>
      <c r="BT73" s="16"/>
      <c r="BU73" s="16"/>
      <c r="BV73" s="16"/>
      <c r="BW73" s="16"/>
      <c r="BX73" s="16"/>
      <c r="BY73" s="16"/>
      <c r="BZ73" s="16"/>
      <c r="CA73" s="16"/>
      <c r="CB73" s="16"/>
      <c r="CC73" s="16"/>
      <c r="CD73" s="16"/>
      <c r="CE73" s="16"/>
      <c r="CF73" s="16"/>
      <c r="CG73" s="16"/>
      <c r="CH73" s="16"/>
      <c r="CI73" s="16"/>
      <c r="CJ73" s="16"/>
      <c r="CK73" s="16"/>
      <c r="CL73" s="16"/>
      <c r="CM73" s="16"/>
      <c r="CN73" s="16"/>
      <c r="CO73" s="16"/>
      <c r="CP73" s="16"/>
      <c r="CQ73" s="16"/>
      <c r="CR73" s="16"/>
      <c r="CS73" s="16"/>
      <c r="CT73" s="16"/>
      <c r="CU73" s="16"/>
    </row>
    <row r="74" spans="1:99" s="6" customFormat="1" ht="21.75">
      <c r="A74" s="3"/>
      <c r="B74" s="28"/>
      <c r="C74" s="65"/>
      <c r="D74" s="62"/>
      <c r="E74" s="62"/>
      <c r="F74" s="62"/>
      <c r="G74" s="62"/>
      <c r="H74" s="3"/>
      <c r="I74" s="62"/>
      <c r="J74" s="69"/>
      <c r="K74" s="62"/>
      <c r="L74" s="20"/>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c r="AR74" s="16"/>
      <c r="AS74" s="16"/>
      <c r="AT74" s="16"/>
      <c r="AU74" s="16"/>
      <c r="AV74" s="16"/>
      <c r="AW74" s="16"/>
      <c r="AX74" s="16"/>
      <c r="AY74" s="16"/>
      <c r="AZ74" s="16"/>
      <c r="BA74" s="16"/>
      <c r="BB74" s="16"/>
      <c r="BC74" s="16"/>
      <c r="BD74" s="16"/>
      <c r="BE74" s="16"/>
      <c r="BF74" s="16"/>
      <c r="BG74" s="16"/>
      <c r="BH74" s="16"/>
      <c r="BI74" s="16"/>
      <c r="BJ74" s="16"/>
      <c r="BK74" s="16"/>
      <c r="BL74" s="16"/>
      <c r="BM74" s="16"/>
      <c r="BN74" s="16"/>
      <c r="BO74" s="16"/>
      <c r="BP74" s="16"/>
      <c r="BQ74" s="16"/>
      <c r="BR74" s="16"/>
      <c r="BS74" s="16"/>
      <c r="BT74" s="16"/>
      <c r="BU74" s="16"/>
      <c r="BV74" s="16"/>
      <c r="BW74" s="16"/>
      <c r="BX74" s="16"/>
      <c r="BY74" s="16"/>
      <c r="BZ74" s="16"/>
      <c r="CA74" s="16"/>
      <c r="CB74" s="16"/>
      <c r="CC74" s="16"/>
      <c r="CD74" s="16"/>
      <c r="CE74" s="16"/>
      <c r="CF74" s="16"/>
      <c r="CG74" s="16"/>
      <c r="CH74" s="16"/>
      <c r="CI74" s="16"/>
      <c r="CJ74" s="16"/>
      <c r="CK74" s="16"/>
      <c r="CL74" s="16"/>
      <c r="CM74" s="16"/>
      <c r="CN74" s="16"/>
      <c r="CO74" s="16"/>
      <c r="CP74" s="16"/>
      <c r="CQ74" s="16"/>
      <c r="CR74" s="16"/>
      <c r="CS74" s="16"/>
      <c r="CT74" s="16"/>
      <c r="CU74" s="16"/>
    </row>
    <row r="75" spans="1:99" s="6" customFormat="1" ht="24" customHeight="1">
      <c r="A75" s="131" t="s">
        <v>42</v>
      </c>
      <c r="B75" s="135"/>
      <c r="C75" s="261"/>
      <c r="D75" s="262"/>
      <c r="E75" s="262"/>
      <c r="F75" s="262"/>
      <c r="G75" s="262"/>
      <c r="H75" s="263"/>
      <c r="I75" s="261"/>
      <c r="J75" s="136"/>
      <c r="K75" s="136"/>
      <c r="L75" s="8"/>
    </row>
    <row r="76" spans="1:99" s="6" customFormat="1" ht="24" customHeight="1">
      <c r="A76" s="131" t="s">
        <v>43</v>
      </c>
      <c r="B76" s="135"/>
      <c r="C76" s="261"/>
      <c r="D76" s="262"/>
      <c r="E76" s="262"/>
      <c r="F76" s="262"/>
      <c r="G76" s="262"/>
      <c r="H76" s="263"/>
      <c r="I76" s="261"/>
      <c r="J76" s="136"/>
      <c r="K76" s="136"/>
      <c r="L76" s="8"/>
    </row>
    <row r="77" spans="1:99" ht="21.75">
      <c r="A77" s="161" t="s">
        <v>510</v>
      </c>
      <c r="B77" s="162"/>
      <c r="C77" s="162"/>
      <c r="D77" s="162"/>
      <c r="E77" s="162"/>
      <c r="F77" s="162"/>
      <c r="G77" s="162"/>
      <c r="H77" s="162"/>
      <c r="I77" s="162"/>
      <c r="J77" s="162"/>
      <c r="K77" s="162"/>
    </row>
    <row r="78" spans="1:99" ht="21.75">
      <c r="A78" s="699" t="s">
        <v>590</v>
      </c>
      <c r="B78" s="162"/>
      <c r="C78" s="162"/>
      <c r="D78" s="162"/>
      <c r="E78" s="162"/>
      <c r="F78" s="162"/>
      <c r="G78" s="162"/>
      <c r="H78" s="162"/>
      <c r="I78" s="162"/>
      <c r="J78" s="162"/>
      <c r="K78" s="162"/>
    </row>
    <row r="79" spans="1:99" ht="21.75">
      <c r="A79" s="650" t="s">
        <v>741</v>
      </c>
      <c r="B79" s="38"/>
      <c r="C79" s="38"/>
      <c r="D79" s="38"/>
      <c r="E79" s="38"/>
      <c r="F79" s="38"/>
      <c r="G79" s="38"/>
      <c r="H79" s="38"/>
      <c r="I79" s="38"/>
      <c r="J79" s="38"/>
      <c r="K79" s="38"/>
    </row>
    <row r="80" spans="1:99" s="6" customFormat="1" ht="21.75">
      <c r="A80" s="631" t="s">
        <v>163</v>
      </c>
      <c r="B80" s="28"/>
      <c r="C80" s="65"/>
      <c r="D80" s="62"/>
      <c r="E80" s="62"/>
      <c r="F80" s="62"/>
      <c r="G80" s="62"/>
      <c r="H80" s="3"/>
      <c r="I80" s="62"/>
      <c r="J80" s="69"/>
      <c r="K80" s="62"/>
      <c r="L80" s="20"/>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c r="AR80" s="16"/>
      <c r="AS80" s="16"/>
      <c r="AT80" s="16"/>
      <c r="AU80" s="16"/>
      <c r="AV80" s="16"/>
      <c r="AW80" s="16"/>
      <c r="AX80" s="16"/>
      <c r="AY80" s="16"/>
      <c r="AZ80" s="16"/>
      <c r="BA80" s="16"/>
      <c r="BB80" s="16"/>
      <c r="BC80" s="16"/>
      <c r="BD80" s="16"/>
      <c r="BE80" s="16"/>
      <c r="BF80" s="16"/>
      <c r="BG80" s="16"/>
      <c r="BH80" s="16"/>
      <c r="BI80" s="16"/>
      <c r="BJ80" s="16"/>
      <c r="BK80" s="16"/>
      <c r="BL80" s="16"/>
      <c r="BM80" s="16"/>
      <c r="BN80" s="16"/>
      <c r="BO80" s="16"/>
      <c r="BP80" s="16"/>
      <c r="BQ80" s="16"/>
      <c r="BR80" s="16"/>
      <c r="BS80" s="16"/>
      <c r="BT80" s="16"/>
      <c r="BU80" s="16"/>
      <c r="BV80" s="16"/>
      <c r="BW80" s="16"/>
      <c r="BX80" s="16"/>
      <c r="BY80" s="16"/>
      <c r="BZ80" s="16"/>
      <c r="CA80" s="16"/>
      <c r="CB80" s="16"/>
      <c r="CC80" s="16"/>
      <c r="CD80" s="16"/>
      <c r="CE80" s="16"/>
      <c r="CF80" s="16"/>
      <c r="CG80" s="16"/>
      <c r="CH80" s="16"/>
      <c r="CI80" s="16"/>
      <c r="CJ80" s="16"/>
      <c r="CK80" s="16"/>
      <c r="CL80" s="16"/>
      <c r="CM80" s="16"/>
      <c r="CN80" s="16"/>
      <c r="CO80" s="16"/>
      <c r="CP80" s="16"/>
      <c r="CQ80" s="16"/>
      <c r="CR80" s="16"/>
      <c r="CS80" s="16"/>
      <c r="CT80" s="16"/>
      <c r="CU80" s="16"/>
    </row>
    <row r="81" spans="1:99" s="6" customFormat="1" ht="22.5" customHeight="1">
      <c r="A81" s="3"/>
      <c r="B81" s="28"/>
      <c r="C81" s="65"/>
      <c r="D81" s="62"/>
      <c r="E81" s="652"/>
      <c r="F81" s="652" t="s">
        <v>36</v>
      </c>
      <c r="G81" s="652"/>
      <c r="H81" s="651"/>
      <c r="I81" s="652"/>
      <c r="J81" s="652" t="s">
        <v>37</v>
      </c>
      <c r="K81" s="652"/>
      <c r="L81" s="20"/>
      <c r="M81" s="16"/>
      <c r="N81" s="16"/>
      <c r="O81" s="16"/>
      <c r="P81" s="16"/>
      <c r="Q81" s="16"/>
      <c r="R81" s="16"/>
      <c r="S81" s="16"/>
      <c r="T81" s="16"/>
      <c r="U81" s="16"/>
      <c r="V81" s="16"/>
      <c r="W81" s="16"/>
      <c r="X81" s="16"/>
      <c r="Y81" s="16"/>
      <c r="Z81" s="16"/>
      <c r="AA81" s="16"/>
      <c r="AB81" s="16"/>
      <c r="AC81" s="16"/>
      <c r="AD81" s="16"/>
      <c r="AE81" s="16"/>
      <c r="AF81" s="16"/>
      <c r="AG81" s="16"/>
      <c r="AH81" s="16"/>
      <c r="AI81" s="16"/>
      <c r="AJ81" s="16"/>
      <c r="AK81" s="16"/>
      <c r="AL81" s="16"/>
      <c r="AM81" s="16"/>
      <c r="AN81" s="16"/>
      <c r="AO81" s="16"/>
      <c r="AP81" s="16"/>
      <c r="AQ81" s="16"/>
      <c r="AR81" s="16"/>
      <c r="AS81" s="16"/>
      <c r="AT81" s="16"/>
      <c r="AU81" s="16"/>
      <c r="AV81" s="16"/>
      <c r="AW81" s="16"/>
      <c r="AX81" s="16"/>
      <c r="AY81" s="16"/>
      <c r="AZ81" s="16"/>
      <c r="BA81" s="16"/>
      <c r="BB81" s="16"/>
      <c r="BC81" s="16"/>
      <c r="BD81" s="16"/>
      <c r="BE81" s="16"/>
      <c r="BF81" s="16"/>
      <c r="BG81" s="16"/>
      <c r="BH81" s="16"/>
      <c r="BI81" s="16"/>
      <c r="BJ81" s="16"/>
      <c r="BK81" s="16"/>
      <c r="BL81" s="16"/>
      <c r="BM81" s="16"/>
      <c r="BN81" s="16"/>
      <c r="BO81" s="16"/>
      <c r="BP81" s="16"/>
      <c r="BQ81" s="16"/>
      <c r="BR81" s="16"/>
      <c r="BS81" s="16"/>
      <c r="BT81" s="16"/>
      <c r="BU81" s="16"/>
      <c r="BV81" s="16"/>
      <c r="BW81" s="16"/>
      <c r="BX81" s="16"/>
      <c r="BY81" s="16"/>
      <c r="BZ81" s="16"/>
      <c r="CA81" s="16"/>
      <c r="CB81" s="16"/>
      <c r="CC81" s="16"/>
      <c r="CD81" s="16"/>
      <c r="CE81" s="16"/>
      <c r="CF81" s="16"/>
      <c r="CG81" s="16"/>
      <c r="CH81" s="16"/>
      <c r="CI81" s="16"/>
      <c r="CJ81" s="16"/>
      <c r="CK81" s="16"/>
      <c r="CL81" s="16"/>
      <c r="CM81" s="16"/>
      <c r="CN81" s="16"/>
      <c r="CO81" s="16"/>
      <c r="CP81" s="16"/>
      <c r="CQ81" s="16"/>
      <c r="CR81" s="16"/>
      <c r="CS81" s="16"/>
      <c r="CT81" s="16"/>
      <c r="CU81" s="16"/>
    </row>
    <row r="82" spans="1:99" s="3" customFormat="1" ht="22.5" customHeight="1">
      <c r="B82" s="28"/>
      <c r="E82" s="69" t="s">
        <v>499</v>
      </c>
      <c r="F82" s="651"/>
      <c r="G82" s="69" t="s">
        <v>312</v>
      </c>
      <c r="H82" s="651"/>
      <c r="I82" s="69" t="s">
        <v>499</v>
      </c>
      <c r="J82" s="651"/>
      <c r="K82" s="69" t="s">
        <v>312</v>
      </c>
    </row>
    <row r="83" spans="1:99" s="3" customFormat="1" ht="22.5" customHeight="1">
      <c r="A83" s="3" t="s">
        <v>770</v>
      </c>
      <c r="B83" s="28"/>
      <c r="E83" s="61"/>
      <c r="F83" s="63"/>
      <c r="G83" s="61"/>
      <c r="I83" s="61"/>
      <c r="J83" s="63"/>
      <c r="K83" s="61"/>
    </row>
    <row r="84" spans="1:99" s="631" customFormat="1" ht="22.5" customHeight="1">
      <c r="B84" s="28" t="s">
        <v>164</v>
      </c>
      <c r="E84" s="645"/>
      <c r="F84" s="137"/>
      <c r="G84" s="645"/>
      <c r="H84" s="137"/>
      <c r="I84" s="645"/>
      <c r="J84" s="137"/>
      <c r="K84" s="645"/>
    </row>
    <row r="85" spans="1:99" s="3" customFormat="1" ht="22.5" customHeight="1">
      <c r="B85" s="28" t="s">
        <v>764</v>
      </c>
      <c r="E85" s="49">
        <v>0</v>
      </c>
      <c r="F85" s="158"/>
      <c r="G85" s="49">
        <v>0</v>
      </c>
      <c r="H85" s="49"/>
      <c r="I85" s="653">
        <v>15032246.619999999</v>
      </c>
      <c r="J85" s="38"/>
      <c r="K85" s="653">
        <v>25251385.760000002</v>
      </c>
    </row>
    <row r="86" spans="1:99" s="3" customFormat="1" ht="5.25" customHeight="1">
      <c r="B86" s="28"/>
      <c r="E86" s="7"/>
      <c r="F86" s="64"/>
      <c r="G86" s="7"/>
      <c r="H86" s="64"/>
      <c r="I86" s="7"/>
      <c r="J86" s="64"/>
      <c r="K86" s="7"/>
    </row>
    <row r="87" spans="1:99" s="3" customFormat="1" ht="22.5" customHeight="1">
      <c r="B87" s="28" t="s">
        <v>165</v>
      </c>
      <c r="E87" s="61"/>
      <c r="F87" s="63"/>
      <c r="G87" s="61"/>
      <c r="I87" s="61"/>
      <c r="J87" s="63"/>
      <c r="K87" s="61"/>
    </row>
    <row r="88" spans="1:99" s="3" customFormat="1" ht="22.5" customHeight="1">
      <c r="B88" s="28" t="s">
        <v>764</v>
      </c>
      <c r="E88" s="61">
        <v>0</v>
      </c>
      <c r="F88" s="63"/>
      <c r="G88" s="61">
        <v>0</v>
      </c>
      <c r="I88" s="61">
        <v>19712600</v>
      </c>
      <c r="J88" s="63"/>
      <c r="K88" s="61">
        <v>19796330</v>
      </c>
    </row>
    <row r="89" spans="1:99" s="3" customFormat="1" ht="22.5" customHeight="1">
      <c r="B89" s="28" t="s">
        <v>765</v>
      </c>
      <c r="E89" s="551">
        <v>0</v>
      </c>
      <c r="F89" s="553"/>
      <c r="G89" s="551">
        <v>0</v>
      </c>
      <c r="H89" s="484"/>
      <c r="I89" s="551">
        <v>0</v>
      </c>
      <c r="J89" s="553"/>
      <c r="K89" s="551">
        <v>288000</v>
      </c>
    </row>
    <row r="90" spans="1:99" s="3" customFormat="1" ht="22.5" customHeight="1">
      <c r="B90" s="28" t="s">
        <v>766</v>
      </c>
      <c r="E90" s="551">
        <v>0</v>
      </c>
      <c r="F90" s="551"/>
      <c r="G90" s="551">
        <v>0</v>
      </c>
      <c r="H90" s="515"/>
      <c r="I90" s="551">
        <v>0</v>
      </c>
      <c r="J90" s="551"/>
      <c r="K90" s="551">
        <v>76540</v>
      </c>
    </row>
    <row r="91" spans="1:99" s="3" customFormat="1" ht="22.5" customHeight="1">
      <c r="B91" s="28" t="s">
        <v>767</v>
      </c>
      <c r="E91" s="515">
        <v>100000</v>
      </c>
      <c r="F91" s="551"/>
      <c r="G91" s="515">
        <v>0</v>
      </c>
      <c r="H91" s="515"/>
      <c r="I91" s="515">
        <v>100000</v>
      </c>
      <c r="J91" s="551"/>
      <c r="K91" s="515">
        <v>0</v>
      </c>
    </row>
    <row r="92" spans="1:99" s="631" customFormat="1" ht="22.5" customHeight="1">
      <c r="B92" s="28"/>
      <c r="E92" s="515"/>
      <c r="F92" s="551"/>
      <c r="G92" s="515"/>
      <c r="H92" s="515"/>
      <c r="I92" s="515"/>
      <c r="J92" s="551"/>
      <c r="K92" s="515"/>
    </row>
    <row r="93" spans="1:99" s="631" customFormat="1" ht="22.5" customHeight="1">
      <c r="B93" s="28" t="s">
        <v>314</v>
      </c>
      <c r="E93" s="645"/>
      <c r="F93" s="646"/>
      <c r="G93" s="646"/>
      <c r="H93" s="646"/>
      <c r="I93" s="646"/>
      <c r="J93" s="646"/>
      <c r="K93" s="646"/>
    </row>
    <row r="94" spans="1:99" s="631" customFormat="1" ht="22.5" customHeight="1">
      <c r="B94" s="28" t="s">
        <v>768</v>
      </c>
      <c r="E94" s="49"/>
      <c r="F94" s="158"/>
      <c r="G94" s="49"/>
      <c r="H94" s="49"/>
      <c r="I94" s="38"/>
      <c r="J94" s="38"/>
      <c r="K94" s="38"/>
    </row>
    <row r="95" spans="1:99" s="631" customFormat="1" ht="22.5" customHeight="1">
      <c r="B95" s="28" t="s">
        <v>765</v>
      </c>
      <c r="E95" s="700">
        <v>0</v>
      </c>
      <c r="F95" s="654"/>
      <c r="G95" s="483">
        <v>0</v>
      </c>
      <c r="H95" s="654"/>
      <c r="I95" s="44">
        <v>36789.360000000001</v>
      </c>
      <c r="J95" s="654"/>
      <c r="K95" s="44">
        <v>28637.69</v>
      </c>
    </row>
    <row r="96" spans="1:99" s="631" customFormat="1" ht="22.5" customHeight="1">
      <c r="B96" s="28"/>
      <c r="E96" s="61"/>
      <c r="F96" s="61"/>
      <c r="G96" s="61"/>
      <c r="H96" s="636"/>
      <c r="I96" s="61"/>
      <c r="J96" s="61"/>
      <c r="K96" s="61"/>
    </row>
    <row r="97" spans="1:11" s="631" customFormat="1" ht="22.5" customHeight="1">
      <c r="B97" s="28" t="s">
        <v>626</v>
      </c>
      <c r="E97" s="61"/>
      <c r="F97" s="61"/>
      <c r="G97" s="61"/>
      <c r="H97" s="636"/>
      <c r="I97" s="61"/>
      <c r="J97" s="61"/>
      <c r="K97" s="61"/>
    </row>
    <row r="98" spans="1:11" s="631" customFormat="1" ht="22.5" customHeight="1">
      <c r="B98" s="28" t="s">
        <v>764</v>
      </c>
      <c r="E98" s="551">
        <v>0</v>
      </c>
      <c r="F98" s="551"/>
      <c r="G98" s="551">
        <v>0</v>
      </c>
      <c r="H98" s="515"/>
      <c r="I98" s="551">
        <v>5900</v>
      </c>
      <c r="J98" s="551"/>
      <c r="K98" s="551">
        <v>0</v>
      </c>
    </row>
    <row r="99" spans="1:11" s="631" customFormat="1" ht="22.5" customHeight="1" thickBot="1">
      <c r="B99" s="28"/>
      <c r="C99" s="631" t="s">
        <v>39</v>
      </c>
      <c r="E99" s="552">
        <f>SUM(E83:E98)</f>
        <v>100000</v>
      </c>
      <c r="F99" s="551"/>
      <c r="G99" s="552">
        <f>SUM(G83:G98)</f>
        <v>0</v>
      </c>
      <c r="H99" s="515"/>
      <c r="I99" s="552">
        <f>SUM(I83:I98)</f>
        <v>34887535.979999997</v>
      </c>
      <c r="J99" s="551"/>
      <c r="K99" s="552">
        <f>SUM(K83:K98)</f>
        <v>45440893.450000003</v>
      </c>
    </row>
    <row r="100" spans="1:11" s="631" customFormat="1" ht="22.5" customHeight="1" thickTop="1">
      <c r="B100" s="28"/>
      <c r="E100" s="515"/>
      <c r="F100" s="551"/>
      <c r="G100" s="515"/>
      <c r="H100" s="515"/>
      <c r="I100" s="515"/>
      <c r="J100" s="551"/>
      <c r="K100" s="515"/>
    </row>
    <row r="101" spans="1:11" s="631" customFormat="1" ht="22.5" customHeight="1">
      <c r="A101" s="631" t="s">
        <v>771</v>
      </c>
      <c r="B101" s="28"/>
      <c r="E101" s="515"/>
      <c r="F101" s="551"/>
      <c r="G101" s="515"/>
      <c r="H101" s="515"/>
      <c r="I101" s="515"/>
      <c r="J101" s="551"/>
      <c r="K101" s="515"/>
    </row>
    <row r="102" spans="1:11" s="3" customFormat="1" ht="24" customHeight="1">
      <c r="A102" s="214" t="s">
        <v>1</v>
      </c>
      <c r="B102" s="28" t="s">
        <v>168</v>
      </c>
      <c r="E102" s="61"/>
      <c r="F102" s="63"/>
      <c r="G102" s="61"/>
      <c r="I102" s="61"/>
      <c r="J102" s="63"/>
      <c r="K102" s="61"/>
    </row>
    <row r="103" spans="1:11" s="3" customFormat="1" ht="24" customHeight="1">
      <c r="A103" s="193"/>
      <c r="B103" s="3" t="s">
        <v>772</v>
      </c>
      <c r="E103" s="61">
        <v>0</v>
      </c>
      <c r="F103" s="63"/>
      <c r="G103" s="61">
        <v>0</v>
      </c>
      <c r="I103" s="61">
        <v>2414219.91</v>
      </c>
      <c r="J103" s="63"/>
      <c r="K103" s="61">
        <v>4118202.55</v>
      </c>
    </row>
    <row r="104" spans="1:11" s="3" customFormat="1" ht="24" customHeight="1">
      <c r="A104" s="193"/>
      <c r="E104" s="61"/>
      <c r="F104" s="63"/>
      <c r="G104" s="61"/>
      <c r="I104" s="61"/>
      <c r="J104" s="63"/>
      <c r="K104" s="61"/>
    </row>
    <row r="105" spans="1:11" s="3" customFormat="1" ht="24" customHeight="1">
      <c r="A105" s="193" t="s">
        <v>1</v>
      </c>
      <c r="B105" s="3" t="s">
        <v>169</v>
      </c>
      <c r="E105" s="61"/>
      <c r="F105" s="63"/>
      <c r="G105" s="61"/>
      <c r="I105" s="61"/>
      <c r="J105" s="63"/>
      <c r="K105" s="61"/>
    </row>
    <row r="106" spans="1:11" s="3" customFormat="1" ht="21.75" customHeight="1">
      <c r="A106" s="193" t="s">
        <v>3</v>
      </c>
      <c r="B106" s="3" t="s">
        <v>773</v>
      </c>
      <c r="E106" s="61">
        <v>0</v>
      </c>
      <c r="F106" s="63"/>
      <c r="G106" s="61">
        <v>0</v>
      </c>
      <c r="I106" s="61">
        <v>0</v>
      </c>
      <c r="J106" s="63"/>
      <c r="K106" s="61">
        <v>2307230.7999999998</v>
      </c>
    </row>
    <row r="107" spans="1:11" s="3" customFormat="1" ht="24" customHeight="1">
      <c r="A107" s="193"/>
      <c r="B107" s="3" t="s">
        <v>774</v>
      </c>
      <c r="E107" s="61">
        <v>0</v>
      </c>
      <c r="F107" s="63"/>
      <c r="G107" s="61">
        <v>0</v>
      </c>
      <c r="I107" s="61">
        <v>0</v>
      </c>
      <c r="J107" s="63"/>
      <c r="K107" s="61">
        <v>70000</v>
      </c>
    </row>
    <row r="108" spans="1:11" s="3" customFormat="1" ht="24" customHeight="1">
      <c r="A108" s="193"/>
      <c r="B108" s="3" t="s">
        <v>775</v>
      </c>
      <c r="E108" s="61">
        <v>0</v>
      </c>
      <c r="F108" s="63"/>
      <c r="G108" s="61">
        <v>213463.92</v>
      </c>
      <c r="I108" s="61">
        <v>0</v>
      </c>
      <c r="J108" s="63"/>
      <c r="K108" s="61">
        <v>0</v>
      </c>
    </row>
    <row r="109" spans="1:11" s="3" customFormat="1" ht="24" customHeight="1">
      <c r="A109" s="193"/>
      <c r="E109" s="61"/>
      <c r="F109" s="63"/>
      <c r="G109" s="61"/>
      <c r="I109" s="61"/>
      <c r="J109" s="63"/>
      <c r="K109" s="61"/>
    </row>
    <row r="110" spans="1:11" s="3" customFormat="1" ht="23.25" customHeight="1">
      <c r="A110" s="655" t="s">
        <v>769</v>
      </c>
      <c r="E110" s="61"/>
      <c r="F110" s="63"/>
      <c r="G110" s="61"/>
      <c r="I110" s="61"/>
      <c r="J110" s="63"/>
      <c r="K110" s="61"/>
    </row>
    <row r="111" spans="1:11" s="3" customFormat="1" ht="24" customHeight="1">
      <c r="A111" s="193"/>
      <c r="B111" s="3" t="s">
        <v>317</v>
      </c>
      <c r="E111" s="61"/>
      <c r="F111" s="63"/>
      <c r="G111" s="61"/>
      <c r="I111" s="61"/>
      <c r="J111" s="63"/>
      <c r="K111" s="61"/>
    </row>
    <row r="112" spans="1:11" s="3" customFormat="1" ht="24" customHeight="1">
      <c r="A112" s="193"/>
      <c r="B112" s="3" t="s">
        <v>776</v>
      </c>
      <c r="E112" s="61">
        <v>0</v>
      </c>
      <c r="F112" s="63"/>
      <c r="G112" s="61">
        <v>0</v>
      </c>
      <c r="I112" s="61">
        <v>0</v>
      </c>
      <c r="J112" s="63"/>
      <c r="K112" s="61">
        <v>127759.81</v>
      </c>
    </row>
    <row r="113" spans="1:99" s="3" customFormat="1" ht="24" customHeight="1">
      <c r="A113" s="193"/>
      <c r="E113" s="61"/>
      <c r="F113" s="63"/>
      <c r="G113" s="61"/>
      <c r="I113" s="61"/>
      <c r="J113" s="63"/>
      <c r="K113" s="61"/>
    </row>
    <row r="114" spans="1:99" s="3" customFormat="1" ht="21" customHeight="1">
      <c r="A114" s="193"/>
      <c r="B114" s="631" t="s">
        <v>784</v>
      </c>
      <c r="C114" s="631"/>
      <c r="D114" s="631"/>
      <c r="E114" s="61"/>
      <c r="F114" s="63"/>
      <c r="G114" s="61"/>
      <c r="H114" s="631"/>
      <c r="I114" s="61"/>
      <c r="J114" s="63"/>
      <c r="K114" s="61"/>
    </row>
    <row r="115" spans="1:99" s="3" customFormat="1" ht="24" customHeight="1">
      <c r="A115" s="193"/>
      <c r="B115" s="631" t="s">
        <v>777</v>
      </c>
      <c r="C115" s="631"/>
      <c r="D115" s="631"/>
      <c r="E115" s="61">
        <v>0</v>
      </c>
      <c r="F115" s="63"/>
      <c r="G115" s="61">
        <v>400000</v>
      </c>
      <c r="H115" s="631"/>
      <c r="I115" s="61">
        <v>0</v>
      </c>
      <c r="J115" s="63"/>
      <c r="K115" s="61">
        <v>0</v>
      </c>
    </row>
    <row r="116" spans="1:99" s="3" customFormat="1" ht="24" customHeight="1" thickBot="1">
      <c r="A116" s="193"/>
      <c r="C116" s="3" t="s">
        <v>39</v>
      </c>
      <c r="E116" s="656">
        <f>SUM(E103:E115)</f>
        <v>0</v>
      </c>
      <c r="F116" s="63"/>
      <c r="G116" s="656">
        <f>SUM(G103:G115)</f>
        <v>613463.92000000004</v>
      </c>
      <c r="I116" s="656">
        <f>SUM(I103:I115)</f>
        <v>2414219.91</v>
      </c>
      <c r="J116" s="63"/>
      <c r="K116" s="656">
        <f>SUM(K103:K115)</f>
        <v>6623193.1599999992</v>
      </c>
    </row>
    <row r="117" spans="1:99" s="6" customFormat="1" ht="24" customHeight="1" thickTop="1">
      <c r="A117" s="131" t="s">
        <v>42</v>
      </c>
      <c r="B117" s="135"/>
      <c r="C117" s="261"/>
      <c r="D117" s="262"/>
      <c r="E117" s="262"/>
      <c r="F117" s="262"/>
      <c r="G117" s="262"/>
      <c r="H117" s="263"/>
      <c r="I117" s="261"/>
      <c r="J117" s="136"/>
      <c r="K117" s="136"/>
      <c r="L117" s="8"/>
    </row>
    <row r="118" spans="1:99" s="6" customFormat="1" ht="24" customHeight="1">
      <c r="A118" s="131" t="s">
        <v>43</v>
      </c>
      <c r="B118" s="135"/>
      <c r="C118" s="261"/>
      <c r="D118" s="262"/>
      <c r="E118" s="262"/>
      <c r="F118" s="262"/>
      <c r="G118" s="262"/>
      <c r="H118" s="263"/>
      <c r="I118" s="261"/>
      <c r="J118" s="136"/>
      <c r="K118" s="136"/>
      <c r="L118" s="8"/>
    </row>
    <row r="119" spans="1:99" ht="27" customHeight="1">
      <c r="A119" s="657" t="s">
        <v>787</v>
      </c>
      <c r="B119" s="134"/>
      <c r="C119" s="134"/>
      <c r="D119" s="134"/>
      <c r="E119" s="134"/>
      <c r="F119" s="134"/>
      <c r="G119" s="134"/>
      <c r="H119" s="134"/>
      <c r="I119" s="134"/>
      <c r="J119" s="134"/>
      <c r="K119" s="134"/>
      <c r="L119" s="134"/>
    </row>
    <row r="120" spans="1:99" s="664" customFormat="1" ht="21.75">
      <c r="A120" s="658" t="s">
        <v>590</v>
      </c>
      <c r="B120" s="659"/>
      <c r="C120" s="660"/>
      <c r="D120" s="661"/>
      <c r="E120" s="661"/>
      <c r="F120" s="661"/>
      <c r="G120" s="661"/>
      <c r="H120" s="661"/>
      <c r="I120" s="661"/>
      <c r="J120" s="662"/>
      <c r="K120" s="661"/>
      <c r="L120" s="663"/>
      <c r="M120" s="663"/>
      <c r="N120" s="663"/>
      <c r="O120" s="663"/>
      <c r="P120" s="663"/>
      <c r="Q120" s="663"/>
      <c r="R120" s="663"/>
      <c r="S120" s="663"/>
      <c r="T120" s="663"/>
      <c r="U120" s="663"/>
      <c r="V120" s="663"/>
      <c r="W120" s="663"/>
      <c r="X120" s="663"/>
      <c r="Y120" s="663"/>
      <c r="Z120" s="663"/>
      <c r="AA120" s="663"/>
      <c r="AB120" s="663"/>
      <c r="AC120" s="663"/>
      <c r="AD120" s="663"/>
      <c r="AE120" s="663"/>
      <c r="AF120" s="663"/>
      <c r="AG120" s="663"/>
      <c r="AH120" s="663"/>
      <c r="AI120" s="663"/>
      <c r="AJ120" s="663"/>
      <c r="AK120" s="663"/>
      <c r="AL120" s="663"/>
      <c r="AM120" s="663"/>
      <c r="AN120" s="663"/>
      <c r="AO120" s="663"/>
      <c r="AP120" s="663"/>
      <c r="AQ120" s="663"/>
      <c r="AR120" s="663"/>
      <c r="AS120" s="663"/>
      <c r="AT120" s="663"/>
      <c r="AU120" s="663"/>
      <c r="AV120" s="663"/>
      <c r="AW120" s="663"/>
      <c r="AX120" s="663"/>
      <c r="AY120" s="663"/>
      <c r="AZ120" s="663"/>
      <c r="BA120" s="663"/>
      <c r="BB120" s="663"/>
      <c r="BC120" s="663"/>
      <c r="BD120" s="663"/>
      <c r="BE120" s="663"/>
      <c r="BF120" s="663"/>
      <c r="BG120" s="663"/>
      <c r="BH120" s="663"/>
      <c r="BI120" s="663"/>
      <c r="BJ120" s="663"/>
      <c r="BK120" s="663"/>
      <c r="BL120" s="663"/>
      <c r="BM120" s="663"/>
      <c r="BN120" s="663"/>
      <c r="BO120" s="663"/>
      <c r="BP120" s="663"/>
      <c r="BQ120" s="663"/>
      <c r="BR120" s="663"/>
      <c r="BS120" s="663"/>
      <c r="BT120" s="663"/>
      <c r="BU120" s="663"/>
      <c r="BV120" s="663"/>
      <c r="BW120" s="663"/>
      <c r="BX120" s="663"/>
      <c r="BY120" s="663"/>
      <c r="BZ120" s="663"/>
      <c r="CA120" s="663"/>
      <c r="CB120" s="663"/>
      <c r="CC120" s="663"/>
      <c r="CD120" s="663"/>
      <c r="CE120" s="663"/>
      <c r="CF120" s="663"/>
      <c r="CG120" s="663"/>
      <c r="CH120" s="663"/>
      <c r="CI120" s="663"/>
      <c r="CJ120" s="663"/>
      <c r="CK120" s="663"/>
      <c r="CL120" s="663"/>
      <c r="CM120" s="663"/>
      <c r="CN120" s="663"/>
      <c r="CO120" s="663"/>
      <c r="CP120" s="663"/>
      <c r="CQ120" s="663"/>
      <c r="CR120" s="663"/>
      <c r="CS120" s="663"/>
      <c r="CT120" s="663"/>
      <c r="CU120" s="663"/>
    </row>
    <row r="121" spans="1:99" s="664" customFormat="1" ht="22.5" customHeight="1">
      <c r="A121" s="661" t="s">
        <v>593</v>
      </c>
      <c r="B121" s="659"/>
      <c r="C121" s="660"/>
      <c r="D121" s="661"/>
      <c r="E121" s="661"/>
      <c r="F121" s="661"/>
      <c r="G121" s="661"/>
      <c r="H121" s="661"/>
      <c r="I121" s="661"/>
      <c r="J121" s="662"/>
      <c r="K121" s="661"/>
      <c r="L121" s="663"/>
      <c r="M121" s="663"/>
      <c r="N121" s="663"/>
      <c r="O121" s="663"/>
      <c r="P121" s="663"/>
      <c r="Q121" s="663"/>
      <c r="R121" s="663"/>
      <c r="S121" s="663"/>
      <c r="T121" s="663"/>
      <c r="U121" s="663"/>
      <c r="V121" s="663"/>
      <c r="W121" s="663"/>
      <c r="X121" s="663"/>
      <c r="Y121" s="663"/>
      <c r="Z121" s="663"/>
      <c r="AA121" s="663"/>
      <c r="AB121" s="663"/>
      <c r="AC121" s="663"/>
      <c r="AD121" s="663"/>
      <c r="AE121" s="663"/>
      <c r="AF121" s="663"/>
      <c r="AG121" s="663"/>
      <c r="AH121" s="663"/>
      <c r="AI121" s="663"/>
      <c r="AJ121" s="663"/>
      <c r="AK121" s="663"/>
      <c r="AL121" s="663"/>
      <c r="AM121" s="663"/>
      <c r="AN121" s="663"/>
      <c r="AO121" s="663"/>
      <c r="AP121" s="663"/>
      <c r="AQ121" s="663"/>
      <c r="AR121" s="663"/>
      <c r="AS121" s="663"/>
      <c r="AT121" s="663"/>
      <c r="AU121" s="663"/>
      <c r="AV121" s="663"/>
      <c r="AW121" s="663"/>
      <c r="AX121" s="663"/>
      <c r="AY121" s="663"/>
      <c r="AZ121" s="663"/>
      <c r="BA121" s="663"/>
      <c r="BB121" s="663"/>
      <c r="BC121" s="663"/>
      <c r="BD121" s="663"/>
      <c r="BE121" s="663"/>
      <c r="BF121" s="663"/>
      <c r="BG121" s="663"/>
      <c r="BH121" s="663"/>
      <c r="BI121" s="663"/>
      <c r="BJ121" s="663"/>
      <c r="BK121" s="663"/>
      <c r="BL121" s="663"/>
      <c r="BM121" s="663"/>
      <c r="BN121" s="663"/>
      <c r="BO121" s="663"/>
      <c r="BP121" s="663"/>
      <c r="BQ121" s="663"/>
      <c r="BR121" s="663"/>
      <c r="BS121" s="663"/>
      <c r="BT121" s="663"/>
      <c r="BU121" s="663"/>
      <c r="BV121" s="663"/>
      <c r="BW121" s="663"/>
      <c r="BX121" s="663"/>
      <c r="BY121" s="663"/>
      <c r="BZ121" s="663"/>
      <c r="CA121" s="663"/>
      <c r="CB121" s="663"/>
      <c r="CC121" s="663"/>
      <c r="CD121" s="663"/>
      <c r="CE121" s="663"/>
      <c r="CF121" s="663"/>
      <c r="CG121" s="663"/>
      <c r="CH121" s="663"/>
      <c r="CI121" s="663"/>
      <c r="CJ121" s="663"/>
      <c r="CK121" s="663"/>
      <c r="CL121" s="663"/>
      <c r="CM121" s="663"/>
      <c r="CN121" s="663"/>
      <c r="CO121" s="663"/>
      <c r="CP121" s="663"/>
      <c r="CQ121" s="663"/>
      <c r="CR121" s="663"/>
      <c r="CS121" s="663"/>
      <c r="CT121" s="663"/>
      <c r="CU121" s="663"/>
    </row>
    <row r="122" spans="1:99" s="661" customFormat="1" ht="22.5" customHeight="1">
      <c r="B122" s="659" t="s">
        <v>742</v>
      </c>
      <c r="E122" s="665"/>
      <c r="F122" s="665"/>
      <c r="G122" s="665"/>
      <c r="I122" s="665"/>
      <c r="J122" s="665"/>
      <c r="K122" s="665"/>
    </row>
    <row r="123" spans="1:99" s="661" customFormat="1" ht="22.5" customHeight="1">
      <c r="B123" s="659" t="s">
        <v>286</v>
      </c>
      <c r="E123" s="665"/>
      <c r="F123" s="665"/>
      <c r="G123" s="665"/>
      <c r="I123" s="665"/>
      <c r="J123" s="665"/>
      <c r="K123" s="665"/>
    </row>
    <row r="124" spans="1:99" s="661" customFormat="1" ht="22.5" customHeight="1">
      <c r="B124" s="659"/>
      <c r="E124" s="666" t="s">
        <v>743</v>
      </c>
      <c r="F124" s="666"/>
      <c r="G124" s="666"/>
      <c r="H124" s="666"/>
      <c r="I124" s="666"/>
      <c r="J124" s="666"/>
      <c r="K124" s="666"/>
    </row>
    <row r="125" spans="1:99" s="661" customFormat="1" ht="22.5" customHeight="1">
      <c r="B125" s="659"/>
      <c r="E125" s="667"/>
      <c r="F125" s="668" t="s">
        <v>36</v>
      </c>
      <c r="G125" s="667"/>
      <c r="H125" s="659"/>
      <c r="I125" s="669"/>
      <c r="J125" s="669" t="s">
        <v>37</v>
      </c>
      <c r="K125" s="669"/>
    </row>
    <row r="126" spans="1:99" s="661" customFormat="1" ht="22.5" customHeight="1">
      <c r="B126" s="659"/>
      <c r="E126" s="670" t="str">
        <f>E82</f>
        <v>2020</v>
      </c>
      <c r="F126" s="671"/>
      <c r="G126" s="670" t="str">
        <f>G82</f>
        <v>2019</v>
      </c>
      <c r="H126" s="671"/>
      <c r="I126" s="670" t="str">
        <f>I82</f>
        <v>2020</v>
      </c>
      <c r="J126" s="671"/>
      <c r="K126" s="670" t="str">
        <f>K82</f>
        <v>2019</v>
      </c>
    </row>
    <row r="127" spans="1:99" s="661" customFormat="1" ht="22.5" customHeight="1">
      <c r="B127" s="659" t="s">
        <v>170</v>
      </c>
      <c r="E127" s="665"/>
      <c r="F127" s="665"/>
      <c r="G127" s="665"/>
      <c r="I127" s="665"/>
      <c r="J127" s="665"/>
      <c r="K127" s="665"/>
    </row>
    <row r="128" spans="1:99" s="661" customFormat="1" ht="22.5" customHeight="1">
      <c r="B128" s="659" t="s">
        <v>324</v>
      </c>
      <c r="E128" s="665"/>
      <c r="F128" s="665"/>
      <c r="G128" s="665"/>
      <c r="I128" s="665"/>
      <c r="J128" s="665"/>
      <c r="K128" s="665"/>
    </row>
    <row r="129" spans="1:11" s="661" customFormat="1" ht="22.5" customHeight="1">
      <c r="B129" s="659" t="s">
        <v>325</v>
      </c>
      <c r="E129" s="672">
        <v>5767029</v>
      </c>
      <c r="F129" s="672"/>
      <c r="G129" s="672">
        <v>8900501.5</v>
      </c>
      <c r="H129" s="673"/>
      <c r="I129" s="672">
        <v>3902197</v>
      </c>
      <c r="J129" s="672"/>
      <c r="K129" s="672">
        <v>6017811</v>
      </c>
    </row>
    <row r="130" spans="1:11" s="661" customFormat="1" ht="22.5" customHeight="1">
      <c r="B130" s="659" t="s">
        <v>171</v>
      </c>
      <c r="E130" s="672">
        <v>193595.99</v>
      </c>
      <c r="F130" s="672"/>
      <c r="G130" s="672">
        <v>307108.40999999997</v>
      </c>
      <c r="H130" s="673"/>
      <c r="I130" s="672">
        <v>142683.1</v>
      </c>
      <c r="J130" s="672"/>
      <c r="K130" s="672">
        <v>260981.73</v>
      </c>
    </row>
    <row r="131" spans="1:11" s="661" customFormat="1" ht="22.5" customHeight="1" thickBot="1">
      <c r="B131" s="659"/>
      <c r="E131" s="674">
        <f>SUM(E127:E130)</f>
        <v>5960624.9900000002</v>
      </c>
      <c r="F131" s="672"/>
      <c r="G131" s="674">
        <f>SUM(G127:G130)</f>
        <v>9207609.9100000001</v>
      </c>
      <c r="H131" s="673"/>
      <c r="I131" s="674">
        <f>SUM(I127:I130)</f>
        <v>4044880.1</v>
      </c>
      <c r="J131" s="672"/>
      <c r="K131" s="674">
        <f>SUM(K127:K130)</f>
        <v>6278792.7300000004</v>
      </c>
    </row>
    <row r="132" spans="1:11" s="661" customFormat="1" ht="22.5" customHeight="1" thickTop="1">
      <c r="B132" s="659"/>
      <c r="E132" s="673"/>
      <c r="F132" s="672"/>
      <c r="G132" s="673"/>
      <c r="H132" s="673"/>
      <c r="I132" s="673"/>
      <c r="J132" s="672"/>
      <c r="K132" s="673"/>
    </row>
    <row r="133" spans="1:11" s="661" customFormat="1" ht="22.5" customHeight="1">
      <c r="B133" s="659"/>
      <c r="E133" s="666" t="s">
        <v>744</v>
      </c>
      <c r="F133" s="675"/>
      <c r="G133" s="675"/>
      <c r="H133" s="675"/>
      <c r="I133" s="675"/>
      <c r="J133" s="675"/>
      <c r="K133" s="675"/>
    </row>
    <row r="134" spans="1:11" s="661" customFormat="1" ht="22.5" customHeight="1">
      <c r="B134" s="659"/>
      <c r="E134" s="667"/>
      <c r="F134" s="668" t="s">
        <v>36</v>
      </c>
      <c r="G134" s="667"/>
      <c r="H134" s="659"/>
      <c r="I134" s="669"/>
      <c r="J134" s="669" t="s">
        <v>37</v>
      </c>
      <c r="K134" s="669"/>
    </row>
    <row r="135" spans="1:11" s="661" customFormat="1" ht="22.5" customHeight="1">
      <c r="B135" s="659"/>
      <c r="E135" s="670" t="s">
        <v>499</v>
      </c>
      <c r="F135" s="671"/>
      <c r="G135" s="670" t="s">
        <v>312</v>
      </c>
      <c r="H135" s="671"/>
      <c r="I135" s="670" t="s">
        <v>499</v>
      </c>
      <c r="J135" s="671"/>
      <c r="K135" s="670" t="s">
        <v>312</v>
      </c>
    </row>
    <row r="136" spans="1:11" s="661" customFormat="1" ht="22.5" customHeight="1">
      <c r="B136" s="659" t="s">
        <v>170</v>
      </c>
      <c r="E136" s="665"/>
      <c r="F136" s="665"/>
      <c r="G136" s="665"/>
      <c r="I136" s="665"/>
      <c r="J136" s="665"/>
      <c r="K136" s="665"/>
    </row>
    <row r="137" spans="1:11" s="661" customFormat="1" ht="22.5" customHeight="1">
      <c r="B137" s="659" t="s">
        <v>324</v>
      </c>
      <c r="E137" s="665"/>
      <c r="F137" s="665"/>
      <c r="G137" s="665"/>
      <c r="I137" s="665"/>
      <c r="J137" s="665"/>
      <c r="K137" s="665"/>
    </row>
    <row r="138" spans="1:11" s="661" customFormat="1" ht="22.5" customHeight="1">
      <c r="B138" s="659" t="s">
        <v>325</v>
      </c>
      <c r="E138" s="672">
        <v>11772333</v>
      </c>
      <c r="F138" s="672"/>
      <c r="G138" s="672">
        <v>17801003</v>
      </c>
      <c r="H138" s="673"/>
      <c r="I138" s="672">
        <v>7844722</v>
      </c>
      <c r="J138" s="672"/>
      <c r="K138" s="672">
        <v>12035622</v>
      </c>
    </row>
    <row r="139" spans="1:11" s="661" customFormat="1" ht="22.5" customHeight="1">
      <c r="B139" s="659" t="s">
        <v>171</v>
      </c>
      <c r="E139" s="672">
        <v>387191.97</v>
      </c>
      <c r="F139" s="672"/>
      <c r="G139" s="672">
        <v>497642.27</v>
      </c>
      <c r="H139" s="673"/>
      <c r="I139" s="672">
        <v>285366.19</v>
      </c>
      <c r="J139" s="672"/>
      <c r="K139" s="672">
        <v>423828.5</v>
      </c>
    </row>
    <row r="140" spans="1:11" s="661" customFormat="1" ht="22.5" customHeight="1" thickBot="1">
      <c r="B140" s="659"/>
      <c r="E140" s="674">
        <f>SUM(E136:E139)</f>
        <v>12159524.970000001</v>
      </c>
      <c r="F140" s="672"/>
      <c r="G140" s="674">
        <f>SUM(G136:G139)</f>
        <v>18298645.27</v>
      </c>
      <c r="H140" s="673"/>
      <c r="I140" s="674">
        <f>SUM(I136:I139)</f>
        <v>8130088.1900000004</v>
      </c>
      <c r="J140" s="672"/>
      <c r="K140" s="674">
        <f>SUM(K136:K139)</f>
        <v>12459450.5</v>
      </c>
    </row>
    <row r="141" spans="1:11" s="661" customFormat="1" ht="22.5" customHeight="1" thickTop="1">
      <c r="B141" s="659"/>
      <c r="E141" s="673"/>
      <c r="F141" s="672"/>
      <c r="G141" s="673"/>
      <c r="H141" s="673"/>
      <c r="I141" s="673"/>
      <c r="J141" s="672"/>
      <c r="K141" s="673"/>
    </row>
    <row r="142" spans="1:11" s="661" customFormat="1" ht="24" customHeight="1">
      <c r="A142" s="658" t="s">
        <v>594</v>
      </c>
      <c r="B142" s="659"/>
      <c r="E142" s="665"/>
      <c r="F142" s="665"/>
      <c r="G142" s="665"/>
      <c r="I142" s="665"/>
      <c r="J142" s="665"/>
      <c r="K142" s="665"/>
    </row>
    <row r="143" spans="1:11" s="661" customFormat="1" ht="24" customHeight="1">
      <c r="A143" s="676" t="s">
        <v>183</v>
      </c>
      <c r="E143" s="665"/>
      <c r="F143" s="665"/>
      <c r="G143" s="665"/>
      <c r="I143" s="665"/>
      <c r="J143" s="665"/>
      <c r="K143" s="665"/>
    </row>
    <row r="144" spans="1:11" s="661" customFormat="1" ht="24" customHeight="1">
      <c r="A144" s="676" t="s">
        <v>184</v>
      </c>
      <c r="E144" s="665"/>
      <c r="F144" s="665"/>
      <c r="G144" s="665"/>
      <c r="I144" s="665"/>
      <c r="J144" s="665"/>
      <c r="K144" s="665"/>
    </row>
    <row r="145" spans="1:12" s="661" customFormat="1" ht="24" customHeight="1">
      <c r="A145" s="676" t="s">
        <v>185</v>
      </c>
      <c r="E145" s="665"/>
      <c r="F145" s="665"/>
      <c r="G145" s="665"/>
      <c r="I145" s="665"/>
      <c r="J145" s="665"/>
      <c r="K145" s="665"/>
    </row>
    <row r="146" spans="1:12" s="661" customFormat="1" ht="15" customHeight="1">
      <c r="A146" s="676"/>
      <c r="E146" s="665"/>
      <c r="F146" s="665"/>
      <c r="G146" s="665"/>
      <c r="I146" s="665"/>
      <c r="J146" s="665"/>
      <c r="K146" s="665"/>
    </row>
    <row r="147" spans="1:12" s="661" customFormat="1" ht="24" customHeight="1">
      <c r="A147" s="676" t="s">
        <v>186</v>
      </c>
      <c r="E147" s="665"/>
      <c r="F147" s="665"/>
      <c r="G147" s="665"/>
      <c r="I147" s="665"/>
      <c r="J147" s="665"/>
      <c r="K147" s="665"/>
    </row>
    <row r="148" spans="1:12" s="661" customFormat="1" ht="24" customHeight="1">
      <c r="A148" s="676" t="s">
        <v>187</v>
      </c>
      <c r="E148" s="665"/>
      <c r="F148" s="665"/>
      <c r="G148" s="665"/>
      <c r="I148" s="665"/>
      <c r="J148" s="665"/>
      <c r="K148" s="665"/>
    </row>
    <row r="149" spans="1:12" s="661" customFormat="1" ht="24" customHeight="1">
      <c r="A149" s="676" t="s">
        <v>188</v>
      </c>
      <c r="E149" s="665"/>
      <c r="F149" s="665"/>
      <c r="G149" s="665"/>
      <c r="I149" s="665"/>
      <c r="J149" s="665"/>
      <c r="K149" s="665"/>
    </row>
    <row r="150" spans="1:12" s="661" customFormat="1" ht="12" customHeight="1">
      <c r="A150" s="676"/>
      <c r="E150" s="665"/>
      <c r="F150" s="665"/>
      <c r="G150" s="665"/>
      <c r="I150" s="665"/>
      <c r="J150" s="665"/>
      <c r="K150" s="665"/>
    </row>
    <row r="151" spans="1:12" s="661" customFormat="1" ht="24" customHeight="1">
      <c r="A151" s="676" t="s">
        <v>189</v>
      </c>
      <c r="E151" s="665"/>
      <c r="F151" s="665"/>
      <c r="G151" s="665"/>
      <c r="I151" s="665"/>
      <c r="J151" s="665"/>
      <c r="K151" s="665"/>
    </row>
    <row r="152" spans="1:12" s="661" customFormat="1" ht="24" customHeight="1">
      <c r="A152" s="676" t="s">
        <v>190</v>
      </c>
      <c r="E152" s="665"/>
      <c r="F152" s="665"/>
      <c r="G152" s="665"/>
      <c r="I152" s="665"/>
      <c r="J152" s="665"/>
      <c r="K152" s="665"/>
    </row>
    <row r="153" spans="1:12" s="661" customFormat="1" ht="24" customHeight="1">
      <c r="A153" s="676" t="s">
        <v>191</v>
      </c>
      <c r="E153" s="665"/>
      <c r="F153" s="665"/>
      <c r="G153" s="665"/>
      <c r="I153" s="665"/>
      <c r="J153" s="665"/>
      <c r="K153" s="665"/>
    </row>
    <row r="154" spans="1:12" s="661" customFormat="1" ht="15" customHeight="1">
      <c r="A154" s="676"/>
      <c r="E154" s="665"/>
      <c r="F154" s="665"/>
      <c r="G154" s="665"/>
      <c r="I154" s="665"/>
      <c r="J154" s="665"/>
      <c r="K154" s="665"/>
    </row>
    <row r="155" spans="1:12" s="661" customFormat="1" ht="24" customHeight="1">
      <c r="A155" s="676" t="s">
        <v>192</v>
      </c>
      <c r="E155" s="665"/>
      <c r="F155" s="665"/>
      <c r="G155" s="665"/>
      <c r="I155" s="665"/>
      <c r="J155" s="665"/>
      <c r="K155" s="665"/>
    </row>
    <row r="156" spans="1:12" s="661" customFormat="1" ht="24" customHeight="1">
      <c r="A156" s="676" t="s">
        <v>193</v>
      </c>
      <c r="E156" s="665"/>
      <c r="F156" s="665"/>
      <c r="G156" s="665"/>
      <c r="I156" s="665"/>
      <c r="J156" s="665"/>
      <c r="K156" s="665"/>
    </row>
    <row r="157" spans="1:12" s="661" customFormat="1" ht="24" customHeight="1">
      <c r="B157" s="659"/>
      <c r="E157" s="665"/>
      <c r="F157" s="665"/>
      <c r="G157" s="665"/>
      <c r="I157" s="665"/>
      <c r="J157" s="665"/>
      <c r="K157" s="665"/>
    </row>
    <row r="158" spans="1:12" s="661" customFormat="1" ht="24" customHeight="1">
      <c r="B158" s="659"/>
      <c r="E158" s="665"/>
      <c r="F158" s="665"/>
      <c r="G158" s="665"/>
      <c r="I158" s="665"/>
      <c r="J158" s="665"/>
      <c r="K158" s="665"/>
    </row>
    <row r="159" spans="1:12" s="664" customFormat="1" ht="24" customHeight="1">
      <c r="A159" s="677" t="s">
        <v>42</v>
      </c>
      <c r="B159" s="678"/>
      <c r="C159" s="679"/>
      <c r="D159" s="680"/>
      <c r="E159" s="680"/>
      <c r="F159" s="680"/>
      <c r="G159" s="680"/>
      <c r="H159" s="681"/>
      <c r="I159" s="679"/>
      <c r="J159" s="682"/>
      <c r="K159" s="682"/>
      <c r="L159" s="683"/>
    </row>
    <row r="160" spans="1:12" s="664" customFormat="1" ht="24" customHeight="1">
      <c r="A160" s="677" t="s">
        <v>43</v>
      </c>
      <c r="B160" s="678"/>
      <c r="C160" s="679"/>
      <c r="D160" s="680"/>
      <c r="E160" s="680"/>
      <c r="F160" s="680"/>
      <c r="G160" s="680"/>
      <c r="H160" s="681"/>
      <c r="I160" s="679"/>
      <c r="J160" s="682"/>
      <c r="K160" s="682"/>
      <c r="L160" s="683"/>
    </row>
  </sheetData>
  <sheetProtection selectLockedCells="1" selectUnlockedCells="1"/>
  <pageMargins left="0.6692913385826772" right="0.19685039370078741" top="0.67" bottom="0.46" header="0.43307086614173229" footer="0.43307086614173229"/>
  <pageSetup paperSize="9" scale="85" firstPageNumber="0" orientation="portrait" r:id="rId1"/>
  <headerFooter alignWithMargins="0"/>
  <rowBreaks count="3" manualBreakCount="3">
    <brk id="39" max="11" man="1"/>
    <brk id="76" max="11" man="1"/>
    <brk id="118" max="11"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A1:AL65"/>
  <sheetViews>
    <sheetView topLeftCell="A25" zoomScale="70" zoomScaleNormal="70" zoomScaleSheetLayoutView="80" workbookViewId="0">
      <selection activeCell="O92" sqref="O92"/>
    </sheetView>
  </sheetViews>
  <sheetFormatPr defaultColWidth="9.140625" defaultRowHeight="24" customHeight="1"/>
  <cols>
    <col min="1" max="1" width="4.7109375" style="107" customWidth="1"/>
    <col min="2" max="2" width="9.140625" style="107"/>
    <col min="3" max="3" width="9.140625" style="107" customWidth="1"/>
    <col min="4" max="4" width="8.42578125" style="107" customWidth="1"/>
    <col min="5" max="5" width="0.85546875" style="107" customWidth="1"/>
    <col min="6" max="6" width="14.5703125" style="107" customWidth="1"/>
    <col min="7" max="7" width="0.85546875" style="107" customWidth="1"/>
    <col min="8" max="8" width="14.5703125" style="107" customWidth="1"/>
    <col min="9" max="9" width="0.85546875" style="107" customWidth="1"/>
    <col min="10" max="10" width="14.42578125" style="107" customWidth="1"/>
    <col min="11" max="11" width="0.85546875" style="107" customWidth="1"/>
    <col min="12" max="12" width="13.28515625" style="107" customWidth="1"/>
    <col min="13" max="13" width="0.85546875" style="107" customWidth="1"/>
    <col min="14" max="14" width="15" style="107" customWidth="1"/>
    <col min="15" max="15" width="0.85546875" style="107" customWidth="1"/>
    <col min="16" max="16" width="14.85546875" style="107" customWidth="1"/>
    <col min="17" max="17" width="0.85546875" style="107" customWidth="1"/>
    <col min="18" max="18" width="14.85546875" style="107" customWidth="1"/>
    <col min="19" max="19" width="0.85546875" style="107" customWidth="1"/>
    <col min="20" max="20" width="14.42578125" style="107" customWidth="1"/>
    <col min="21" max="21" width="0.85546875" style="107" customWidth="1"/>
    <col min="22" max="22" width="12.5703125" style="107" customWidth="1"/>
    <col min="23" max="23" width="0.85546875" style="107" customWidth="1"/>
    <col min="24" max="24" width="14.5703125" style="107" customWidth="1"/>
    <col min="25" max="25" width="0.85546875" style="107" customWidth="1"/>
    <col min="26" max="26" width="7.28515625" style="107" customWidth="1"/>
    <col min="27" max="27" width="0.85546875" style="107" customWidth="1"/>
    <col min="28" max="28" width="7.28515625" style="107" customWidth="1"/>
    <col min="29" max="29" width="0.85546875" style="107" customWidth="1"/>
    <col min="30" max="30" width="7.28515625" style="107" customWidth="1"/>
    <col min="31" max="31" width="0.85546875" style="107" customWidth="1"/>
    <col min="32" max="32" width="7.28515625" style="107" customWidth="1"/>
    <col min="33" max="33" width="0.85546875" style="107" customWidth="1"/>
    <col min="34" max="34" width="7.28515625" style="107" customWidth="1"/>
    <col min="35" max="35" width="0.85546875" style="107" customWidth="1"/>
    <col min="36" max="36" width="7.85546875" style="107" customWidth="1"/>
    <col min="37" max="37" width="0.85546875" style="107" customWidth="1"/>
    <col min="38" max="38" width="8.140625" style="107" bestFit="1" customWidth="1"/>
    <col min="39" max="39" width="1.140625" style="107" customWidth="1"/>
    <col min="40" max="16384" width="9.140625" style="107"/>
  </cols>
  <sheetData>
    <row r="1" spans="1:38" ht="24" customHeight="1">
      <c r="A1" s="201" t="s">
        <v>707</v>
      </c>
      <c r="B1" s="201"/>
      <c r="C1" s="201"/>
      <c r="D1" s="201"/>
      <c r="E1" s="201"/>
      <c r="F1" s="201"/>
      <c r="G1" s="201"/>
      <c r="H1" s="201"/>
      <c r="I1" s="201"/>
      <c r="J1" s="201"/>
      <c r="K1" s="201"/>
      <c r="L1" s="201"/>
      <c r="M1" s="201"/>
      <c r="N1" s="201"/>
      <c r="O1" s="201"/>
      <c r="P1" s="201"/>
      <c r="Q1" s="201"/>
      <c r="R1" s="201"/>
      <c r="S1" s="201"/>
      <c r="T1" s="201"/>
      <c r="U1" s="201"/>
      <c r="V1" s="201"/>
      <c r="W1" s="201"/>
      <c r="X1" s="201"/>
      <c r="Y1" s="200"/>
      <c r="Z1" s="200"/>
      <c r="AA1" s="200"/>
      <c r="AB1" s="200"/>
      <c r="AC1" s="200"/>
      <c r="AD1" s="200"/>
      <c r="AE1" s="200"/>
      <c r="AF1" s="200"/>
      <c r="AG1" s="200"/>
      <c r="AH1" s="200"/>
      <c r="AI1" s="200"/>
      <c r="AJ1" s="200"/>
      <c r="AK1" s="200"/>
      <c r="AL1" s="200"/>
    </row>
    <row r="2" spans="1:38" ht="9.75" customHeight="1">
      <c r="A2" s="111"/>
      <c r="B2" s="111"/>
      <c r="C2" s="111"/>
      <c r="D2" s="111"/>
      <c r="E2" s="111"/>
      <c r="F2" s="111"/>
      <c r="G2" s="110"/>
      <c r="W2" s="111"/>
      <c r="X2" s="111"/>
      <c r="Y2" s="111"/>
      <c r="Z2" s="111"/>
      <c r="AA2" s="110"/>
    </row>
    <row r="3" spans="1:38" ht="21.75">
      <c r="A3" s="271" t="s">
        <v>595</v>
      </c>
      <c r="B3" s="77"/>
      <c r="C3" s="108"/>
      <c r="E3" s="109"/>
      <c r="G3" s="110"/>
      <c r="W3" s="110"/>
      <c r="Y3" s="109"/>
      <c r="AA3" s="110"/>
    </row>
    <row r="4" spans="1:38" ht="21.75">
      <c r="A4" s="272" t="s">
        <v>745</v>
      </c>
      <c r="B4" s="77"/>
      <c r="C4" s="108"/>
      <c r="E4" s="109"/>
      <c r="G4" s="110"/>
      <c r="W4" s="110"/>
      <c r="Y4" s="109"/>
      <c r="AA4" s="110"/>
    </row>
    <row r="5" spans="1:38" s="115" customFormat="1" ht="21.75">
      <c r="A5" s="30"/>
      <c r="B5" s="112"/>
      <c r="C5" s="113"/>
      <c r="D5" s="113"/>
      <c r="E5" s="113"/>
      <c r="F5" s="113"/>
      <c r="G5" s="113"/>
      <c r="H5" s="113"/>
      <c r="I5" s="113"/>
      <c r="J5" s="113"/>
      <c r="K5" s="113"/>
      <c r="L5" s="113"/>
      <c r="M5" s="113"/>
      <c r="N5" s="113"/>
      <c r="O5" s="113"/>
      <c r="P5" s="113"/>
      <c r="Q5" s="113"/>
      <c r="R5" s="113"/>
      <c r="S5" s="113"/>
      <c r="T5" s="113"/>
      <c r="U5" s="113"/>
      <c r="W5" s="114"/>
      <c r="X5" s="196" t="s">
        <v>177</v>
      </c>
      <c r="AA5" s="113"/>
      <c r="AB5" s="113"/>
      <c r="AC5" s="113"/>
      <c r="AD5" s="113"/>
      <c r="AE5" s="113"/>
      <c r="AF5" s="113"/>
      <c r="AG5" s="113"/>
      <c r="AH5" s="113"/>
      <c r="AI5" s="113"/>
    </row>
    <row r="6" spans="1:38" ht="21.75">
      <c r="A6" s="26"/>
      <c r="B6" s="116"/>
      <c r="C6" s="117"/>
      <c r="D6" s="118"/>
      <c r="E6" s="118"/>
      <c r="F6" s="202" t="s">
        <v>499</v>
      </c>
      <c r="G6" s="195"/>
      <c r="H6" s="195"/>
      <c r="I6" s="195"/>
      <c r="J6" s="195"/>
      <c r="K6" s="195"/>
      <c r="L6" s="195"/>
      <c r="M6" s="195"/>
      <c r="N6" s="195"/>
      <c r="P6" s="202" t="s">
        <v>312</v>
      </c>
      <c r="Q6" s="195"/>
      <c r="R6" s="195"/>
      <c r="S6" s="195"/>
      <c r="T6" s="195"/>
      <c r="U6" s="195"/>
      <c r="V6" s="195"/>
      <c r="W6" s="195"/>
      <c r="X6" s="195"/>
      <c r="Y6" s="118"/>
      <c r="Z6" s="118"/>
      <c r="AB6" s="118"/>
      <c r="AD6" s="118"/>
      <c r="AF6" s="119"/>
      <c r="AH6" s="118"/>
      <c r="AJ6" s="119"/>
      <c r="AK6" s="118"/>
      <c r="AL6" s="118"/>
    </row>
    <row r="7" spans="1:38" ht="21.75">
      <c r="A7" s="26"/>
      <c r="B7" s="116"/>
      <c r="C7" s="117"/>
      <c r="D7" s="118"/>
      <c r="E7" s="118"/>
      <c r="F7" s="197"/>
      <c r="G7" s="198"/>
      <c r="H7" s="197" t="s">
        <v>174</v>
      </c>
      <c r="I7" s="198"/>
      <c r="J7" s="197"/>
      <c r="K7" s="198"/>
      <c r="L7" s="197"/>
      <c r="M7" s="198"/>
      <c r="N7" s="197"/>
      <c r="O7" s="198"/>
      <c r="P7" s="197"/>
      <c r="Q7" s="198"/>
      <c r="R7" s="197" t="s">
        <v>174</v>
      </c>
      <c r="S7" s="198"/>
      <c r="T7" s="197"/>
      <c r="U7" s="198"/>
      <c r="V7" s="197"/>
      <c r="W7" s="198"/>
      <c r="X7" s="197"/>
      <c r="Y7" s="118"/>
      <c r="Z7" s="118"/>
      <c r="AB7" s="118"/>
      <c r="AD7" s="118"/>
      <c r="AF7" s="119"/>
      <c r="AH7" s="118"/>
      <c r="AJ7" s="119"/>
      <c r="AK7" s="118"/>
      <c r="AL7" s="118"/>
    </row>
    <row r="8" spans="1:38" ht="21.75">
      <c r="A8" s="26"/>
      <c r="B8" s="116"/>
      <c r="C8" s="117"/>
      <c r="D8" s="118"/>
      <c r="E8" s="118"/>
      <c r="F8" s="197"/>
      <c r="G8" s="198"/>
      <c r="H8" s="197" t="s">
        <v>173</v>
      </c>
      <c r="I8" s="198"/>
      <c r="J8" s="197"/>
      <c r="K8" s="198"/>
      <c r="L8" s="197"/>
      <c r="M8" s="198"/>
      <c r="N8" s="197"/>
      <c r="O8" s="198"/>
      <c r="P8" s="197"/>
      <c r="Q8" s="198"/>
      <c r="R8" s="197" t="s">
        <v>173</v>
      </c>
      <c r="S8" s="198"/>
      <c r="T8" s="197"/>
      <c r="U8" s="198"/>
      <c r="V8" s="197"/>
      <c r="W8" s="198"/>
      <c r="X8" s="197"/>
      <c r="Y8" s="118"/>
      <c r="Z8" s="118"/>
      <c r="AB8" s="118"/>
      <c r="AD8" s="118"/>
      <c r="AF8" s="119"/>
      <c r="AH8" s="118"/>
      <c r="AJ8" s="119"/>
      <c r="AK8" s="118"/>
      <c r="AL8" s="118"/>
    </row>
    <row r="9" spans="1:38" ht="21.75">
      <c r="A9" s="26"/>
      <c r="B9" s="116"/>
      <c r="C9" s="117"/>
      <c r="D9" s="118"/>
      <c r="E9" s="118"/>
      <c r="F9" s="197"/>
      <c r="G9" s="198"/>
      <c r="H9" s="197" t="s">
        <v>172</v>
      </c>
      <c r="I9" s="198"/>
      <c r="J9" s="197" t="s">
        <v>175</v>
      </c>
      <c r="K9" s="198"/>
      <c r="L9" s="197"/>
      <c r="M9" s="198"/>
      <c r="N9" s="197"/>
      <c r="O9" s="198"/>
      <c r="P9" s="197"/>
      <c r="Q9" s="198"/>
      <c r="R9" s="197" t="s">
        <v>172</v>
      </c>
      <c r="S9" s="198"/>
      <c r="T9" s="197" t="s">
        <v>175</v>
      </c>
      <c r="U9" s="198"/>
      <c r="V9" s="197"/>
      <c r="W9" s="198"/>
      <c r="X9" s="197"/>
      <c r="Y9" s="118"/>
      <c r="Z9" s="118"/>
      <c r="AB9" s="118"/>
      <c r="AD9" s="118"/>
      <c r="AF9" s="119"/>
      <c r="AH9" s="118"/>
      <c r="AJ9" s="119"/>
      <c r="AK9" s="118"/>
      <c r="AL9" s="118"/>
    </row>
    <row r="10" spans="1:38" ht="21.75">
      <c r="A10" s="26"/>
      <c r="B10" s="116"/>
      <c r="C10" s="117"/>
      <c r="D10" s="118"/>
      <c r="E10" s="118"/>
      <c r="F10" s="199" t="s">
        <v>74</v>
      </c>
      <c r="G10" s="198"/>
      <c r="H10" s="199" t="s">
        <v>102</v>
      </c>
      <c r="I10" s="198"/>
      <c r="J10" s="199" t="s">
        <v>176</v>
      </c>
      <c r="K10" s="198"/>
      <c r="L10" s="199" t="s">
        <v>56</v>
      </c>
      <c r="M10" s="198"/>
      <c r="N10" s="199" t="s">
        <v>39</v>
      </c>
      <c r="O10" s="198"/>
      <c r="P10" s="199" t="s">
        <v>74</v>
      </c>
      <c r="Q10" s="198"/>
      <c r="R10" s="199" t="s">
        <v>102</v>
      </c>
      <c r="S10" s="198"/>
      <c r="T10" s="199" t="s">
        <v>176</v>
      </c>
      <c r="U10" s="198"/>
      <c r="V10" s="199" t="s">
        <v>56</v>
      </c>
      <c r="W10" s="198"/>
      <c r="X10" s="199" t="s">
        <v>39</v>
      </c>
      <c r="Y10" s="118"/>
      <c r="Z10" s="118"/>
      <c r="AB10" s="118"/>
      <c r="AD10" s="118"/>
      <c r="AF10" s="119"/>
      <c r="AH10" s="118"/>
      <c r="AJ10" s="119"/>
      <c r="AK10" s="118"/>
      <c r="AL10" s="118"/>
    </row>
    <row r="11" spans="1:38" ht="21.75">
      <c r="C11" s="117"/>
      <c r="D11" s="118"/>
      <c r="E11" s="118"/>
      <c r="F11" s="118"/>
      <c r="H11" s="118"/>
      <c r="J11" s="118"/>
      <c r="L11" s="118"/>
      <c r="N11" s="118"/>
      <c r="P11" s="118"/>
      <c r="R11" s="118"/>
      <c r="T11" s="119"/>
      <c r="V11" s="118"/>
      <c r="X11" s="118"/>
      <c r="Y11" s="118"/>
      <c r="Z11" s="118"/>
      <c r="AB11" s="118"/>
      <c r="AD11" s="118"/>
      <c r="AF11" s="119"/>
      <c r="AH11" s="118"/>
      <c r="AJ11" s="119"/>
      <c r="AK11" s="118"/>
      <c r="AL11" s="118"/>
    </row>
    <row r="12" spans="1:38" ht="21.75">
      <c r="A12" s="194" t="s">
        <v>178</v>
      </c>
      <c r="C12" s="117"/>
      <c r="D12" s="118"/>
      <c r="E12" s="118"/>
      <c r="F12" s="515">
        <v>20641452.93</v>
      </c>
      <c r="G12" s="484"/>
      <c r="H12" s="515">
        <v>36662891.25</v>
      </c>
      <c r="I12" s="484"/>
      <c r="J12" s="515">
        <v>727056.08</v>
      </c>
      <c r="K12" s="484"/>
      <c r="L12" s="515">
        <v>7354.14</v>
      </c>
      <c r="M12" s="484"/>
      <c r="N12" s="515">
        <f>SUM(F12:L12)</f>
        <v>58038754.399999999</v>
      </c>
      <c r="O12" s="484"/>
      <c r="P12" s="515">
        <v>47118769.200000003</v>
      </c>
      <c r="Q12" s="484"/>
      <c r="R12" s="515">
        <v>37520189.609999999</v>
      </c>
      <c r="S12" s="484"/>
      <c r="T12" s="515">
        <v>882342.28</v>
      </c>
      <c r="U12" s="484"/>
      <c r="V12" s="515">
        <v>0</v>
      </c>
      <c r="W12" s="484"/>
      <c r="X12" s="515">
        <f>SUM(P12:V12)</f>
        <v>85521301.090000004</v>
      </c>
      <c r="Y12" s="118"/>
      <c r="Z12" s="118"/>
      <c r="AB12" s="118"/>
      <c r="AD12" s="118"/>
      <c r="AF12" s="119"/>
      <c r="AH12" s="118"/>
      <c r="AJ12" s="119"/>
      <c r="AK12" s="118"/>
      <c r="AL12" s="118"/>
    </row>
    <row r="13" spans="1:38" ht="21.75">
      <c r="A13" s="194" t="s">
        <v>315</v>
      </c>
      <c r="C13" s="117"/>
      <c r="D13" s="118"/>
      <c r="E13" s="118"/>
      <c r="F13" s="515">
        <v>-17254183.309999999</v>
      </c>
      <c r="G13" s="484"/>
      <c r="H13" s="515">
        <v>-28497946.510000002</v>
      </c>
      <c r="I13" s="484"/>
      <c r="J13" s="515">
        <v>-413505.54</v>
      </c>
      <c r="K13" s="484"/>
      <c r="L13" s="515">
        <v>-4600.8500000000004</v>
      </c>
      <c r="M13" s="484"/>
      <c r="N13" s="515">
        <f>SUM(F13:L13)</f>
        <v>-46170236.210000001</v>
      </c>
      <c r="O13" s="484"/>
      <c r="P13" s="515">
        <v>-35218880.939999998</v>
      </c>
      <c r="Q13" s="484"/>
      <c r="R13" s="515">
        <v>-25765560.600000001</v>
      </c>
      <c r="S13" s="484"/>
      <c r="T13" s="515">
        <v>-823466.99</v>
      </c>
      <c r="U13" s="484"/>
      <c r="V13" s="515">
        <v>0</v>
      </c>
      <c r="W13" s="484"/>
      <c r="X13" s="515">
        <f>SUM(P13:V13)</f>
        <v>-61807908.530000001</v>
      </c>
      <c r="Y13" s="118"/>
      <c r="Z13" s="118"/>
      <c r="AB13" s="118"/>
      <c r="AD13" s="118"/>
      <c r="AF13" s="119"/>
      <c r="AH13" s="118"/>
      <c r="AJ13" s="119"/>
      <c r="AK13" s="118"/>
      <c r="AL13" s="118"/>
    </row>
    <row r="14" spans="1:38" ht="21.75">
      <c r="A14" s="194" t="s">
        <v>179</v>
      </c>
      <c r="C14" s="117"/>
      <c r="D14" s="118"/>
      <c r="E14" s="118"/>
      <c r="F14" s="558">
        <f>SUM(F12:F13)</f>
        <v>3387269.620000001</v>
      </c>
      <c r="G14" s="484"/>
      <c r="H14" s="558">
        <f>SUM(H12:H13)</f>
        <v>8164944.7399999984</v>
      </c>
      <c r="I14" s="484"/>
      <c r="J14" s="558">
        <f>SUM(J12:J13)</f>
        <v>313550.53999999998</v>
      </c>
      <c r="K14" s="484"/>
      <c r="L14" s="558">
        <f>SUM(L12:L13)</f>
        <v>2753.29</v>
      </c>
      <c r="M14" s="484"/>
      <c r="N14" s="558">
        <f>SUM(N12:N13)</f>
        <v>11868518.189999998</v>
      </c>
      <c r="O14" s="484"/>
      <c r="P14" s="558">
        <f>SUM(P12:P13)</f>
        <v>11899888.260000005</v>
      </c>
      <c r="Q14" s="484"/>
      <c r="R14" s="558">
        <f>SUM(R12:R13)</f>
        <v>11754629.009999998</v>
      </c>
      <c r="S14" s="484"/>
      <c r="T14" s="558">
        <f>SUM(T12:T13)</f>
        <v>58875.290000000037</v>
      </c>
      <c r="U14" s="484"/>
      <c r="V14" s="558">
        <f>SUM(V12:V13)</f>
        <v>0</v>
      </c>
      <c r="W14" s="484"/>
      <c r="X14" s="558">
        <f>SUM(X12:X13)</f>
        <v>23713392.560000002</v>
      </c>
      <c r="Y14" s="118"/>
      <c r="Z14" s="118"/>
      <c r="AB14" s="118"/>
      <c r="AD14" s="118"/>
      <c r="AF14" s="119"/>
      <c r="AH14" s="118"/>
      <c r="AJ14" s="119"/>
      <c r="AK14" s="118"/>
      <c r="AL14" s="118"/>
    </row>
    <row r="15" spans="1:38" ht="21.75">
      <c r="A15" s="194"/>
      <c r="C15" s="117"/>
      <c r="D15" s="118"/>
      <c r="E15" s="118"/>
      <c r="F15" s="515"/>
      <c r="G15" s="484"/>
      <c r="H15" s="515"/>
      <c r="I15" s="484"/>
      <c r="J15" s="515"/>
      <c r="K15" s="484"/>
      <c r="L15" s="515"/>
      <c r="M15" s="484"/>
      <c r="N15" s="515"/>
      <c r="O15" s="484"/>
      <c r="P15" s="515"/>
      <c r="Q15" s="484"/>
      <c r="R15" s="515"/>
      <c r="S15" s="484"/>
      <c r="T15" s="515"/>
      <c r="U15" s="484"/>
      <c r="V15" s="515"/>
      <c r="W15" s="484"/>
      <c r="X15" s="515"/>
      <c r="Y15" s="118"/>
      <c r="Z15" s="118"/>
      <c r="AB15" s="118"/>
      <c r="AD15" s="118"/>
      <c r="AF15" s="119"/>
      <c r="AH15" s="118"/>
      <c r="AJ15" s="119"/>
      <c r="AK15" s="118"/>
      <c r="AL15" s="118"/>
    </row>
    <row r="16" spans="1:38" ht="21.75">
      <c r="A16" s="194" t="s">
        <v>180</v>
      </c>
      <c r="C16" s="117"/>
      <c r="D16" s="118"/>
      <c r="E16" s="118"/>
      <c r="F16" s="515"/>
      <c r="G16" s="484"/>
      <c r="H16" s="515"/>
      <c r="I16" s="484"/>
      <c r="J16" s="515"/>
      <c r="K16" s="484"/>
      <c r="L16" s="515"/>
      <c r="M16" s="484"/>
      <c r="N16" s="515">
        <v>131725.63</v>
      </c>
      <c r="O16" s="484"/>
      <c r="P16" s="515"/>
      <c r="Q16" s="484"/>
      <c r="R16" s="515"/>
      <c r="S16" s="484"/>
      <c r="T16" s="515"/>
      <c r="U16" s="484"/>
      <c r="V16" s="515"/>
      <c r="W16" s="484"/>
      <c r="X16" s="515">
        <v>26190591.940000001</v>
      </c>
      <c r="Y16" s="118"/>
      <c r="Z16" s="118"/>
      <c r="AB16" s="118"/>
      <c r="AD16" s="118"/>
      <c r="AF16" s="119"/>
      <c r="AH16" s="118"/>
      <c r="AJ16" s="119"/>
      <c r="AK16" s="118"/>
      <c r="AL16" s="118"/>
    </row>
    <row r="17" spans="1:38" ht="21.75">
      <c r="A17" s="194" t="s">
        <v>811</v>
      </c>
      <c r="C17" s="117"/>
      <c r="D17" s="118"/>
      <c r="E17" s="118"/>
      <c r="F17" s="515"/>
      <c r="G17" s="484"/>
      <c r="H17" s="515"/>
      <c r="I17" s="484"/>
      <c r="J17" s="515"/>
      <c r="K17" s="484"/>
      <c r="L17" s="515"/>
      <c r="M17" s="484"/>
      <c r="N17" s="515">
        <v>-20267451.219999999</v>
      </c>
      <c r="O17" s="484"/>
      <c r="P17" s="515"/>
      <c r="Q17" s="484"/>
      <c r="R17" s="515"/>
      <c r="S17" s="484"/>
      <c r="T17" s="515"/>
      <c r="U17" s="484"/>
      <c r="V17" s="515"/>
      <c r="W17" s="484"/>
      <c r="X17" s="515">
        <v>-30043250.010000002</v>
      </c>
      <c r="Y17" s="118"/>
      <c r="Z17" s="118"/>
      <c r="AB17" s="118"/>
      <c r="AD17" s="118"/>
      <c r="AF17" s="119"/>
      <c r="AH17" s="118"/>
      <c r="AJ17" s="119"/>
      <c r="AK17" s="118"/>
      <c r="AL17" s="118"/>
    </row>
    <row r="18" spans="1:38" ht="21.75">
      <c r="A18" s="194" t="s">
        <v>240</v>
      </c>
      <c r="C18" s="108"/>
      <c r="E18" s="109"/>
      <c r="F18" s="484"/>
      <c r="G18" s="476"/>
      <c r="H18" s="484"/>
      <c r="I18" s="484"/>
      <c r="J18" s="484"/>
      <c r="K18" s="484"/>
      <c r="L18" s="484"/>
      <c r="M18" s="484"/>
      <c r="N18" s="515">
        <v>-339625.53</v>
      </c>
      <c r="O18" s="484"/>
      <c r="P18" s="515"/>
      <c r="Q18" s="484"/>
      <c r="R18" s="515"/>
      <c r="S18" s="484"/>
      <c r="T18" s="515"/>
      <c r="U18" s="484"/>
      <c r="V18" s="515"/>
      <c r="W18" s="484"/>
      <c r="X18" s="515">
        <v>-60025.9</v>
      </c>
      <c r="Y18" s="109"/>
      <c r="AA18" s="110"/>
    </row>
    <row r="19" spans="1:38" ht="21.75">
      <c r="A19" s="194" t="s">
        <v>785</v>
      </c>
      <c r="C19" s="108"/>
      <c r="E19" s="109"/>
      <c r="F19" s="484"/>
      <c r="G19" s="476"/>
      <c r="H19" s="484"/>
      <c r="I19" s="484"/>
      <c r="J19" s="484"/>
      <c r="K19" s="484"/>
      <c r="L19" s="484"/>
      <c r="M19" s="484"/>
      <c r="N19" s="515">
        <v>-597860.41</v>
      </c>
      <c r="O19" s="484"/>
      <c r="P19" s="515"/>
      <c r="Q19" s="484"/>
      <c r="R19" s="515"/>
      <c r="S19" s="484"/>
      <c r="T19" s="515"/>
      <c r="U19" s="484"/>
      <c r="V19" s="515"/>
      <c r="W19" s="484"/>
      <c r="X19" s="515">
        <v>0</v>
      </c>
      <c r="Y19" s="109"/>
      <c r="AA19" s="110"/>
    </row>
    <row r="20" spans="1:38" ht="21.75">
      <c r="A20" s="194" t="s">
        <v>812</v>
      </c>
      <c r="C20" s="108"/>
      <c r="E20" s="109"/>
      <c r="F20" s="484"/>
      <c r="G20" s="476"/>
      <c r="H20" s="484"/>
      <c r="I20" s="484"/>
      <c r="J20" s="484"/>
      <c r="K20" s="484"/>
      <c r="L20" s="484"/>
      <c r="M20" s="484"/>
      <c r="N20" s="515"/>
      <c r="O20" s="484"/>
      <c r="P20" s="515"/>
      <c r="Q20" s="484"/>
      <c r="R20" s="515"/>
      <c r="S20" s="484"/>
      <c r="T20" s="515"/>
      <c r="U20" s="484"/>
      <c r="V20" s="515"/>
      <c r="W20" s="484"/>
      <c r="X20" s="515"/>
      <c r="Y20" s="109"/>
      <c r="AA20" s="110"/>
    </row>
    <row r="21" spans="1:38" ht="21.75">
      <c r="A21" s="194"/>
      <c r="B21" s="107" t="s">
        <v>239</v>
      </c>
      <c r="C21" s="108"/>
      <c r="E21" s="109"/>
      <c r="F21" s="484"/>
      <c r="G21" s="476"/>
      <c r="H21" s="484"/>
      <c r="I21" s="484"/>
      <c r="J21" s="484"/>
      <c r="K21" s="484"/>
      <c r="L21" s="484"/>
      <c r="M21" s="484"/>
      <c r="N21" s="515">
        <v>-107991.55</v>
      </c>
      <c r="O21" s="484"/>
      <c r="P21" s="515"/>
      <c r="Q21" s="484"/>
      <c r="R21" s="515"/>
      <c r="S21" s="484"/>
      <c r="T21" s="515"/>
      <c r="U21" s="484"/>
      <c r="V21" s="515"/>
      <c r="W21" s="484"/>
      <c r="X21" s="515">
        <v>-21574.71</v>
      </c>
      <c r="Y21" s="109"/>
      <c r="AA21" s="110"/>
    </row>
    <row r="22" spans="1:38" ht="21.75">
      <c r="A22" s="194" t="s">
        <v>813</v>
      </c>
      <c r="C22" s="108"/>
      <c r="E22" s="109"/>
      <c r="F22" s="484"/>
      <c r="G22" s="476"/>
      <c r="H22" s="484"/>
      <c r="I22" s="484"/>
      <c r="J22" s="484"/>
      <c r="K22" s="484"/>
      <c r="L22" s="484"/>
      <c r="M22" s="484"/>
      <c r="N22" s="484">
        <f>1847986.282-1136321.96</f>
        <v>711664.32199999993</v>
      </c>
      <c r="O22" s="484"/>
      <c r="P22" s="484"/>
      <c r="Q22" s="484"/>
      <c r="R22" s="484"/>
      <c r="S22" s="484"/>
      <c r="T22" s="484"/>
      <c r="U22" s="484"/>
      <c r="V22" s="484"/>
      <c r="W22" s="476"/>
      <c r="X22" s="484">
        <v>-3466556.97</v>
      </c>
      <c r="Y22" s="109"/>
      <c r="AA22" s="110"/>
    </row>
    <row r="23" spans="1:38" ht="21.75">
      <c r="A23" s="194" t="s">
        <v>332</v>
      </c>
      <c r="C23" s="108"/>
      <c r="E23" s="109"/>
      <c r="F23" s="484"/>
      <c r="G23" s="476"/>
      <c r="H23" s="484"/>
      <c r="I23" s="484"/>
      <c r="J23" s="484"/>
      <c r="K23" s="484"/>
      <c r="L23" s="484"/>
      <c r="M23" s="484"/>
      <c r="N23" s="559">
        <f>SUM(N14:N22)</f>
        <v>-8601020.568</v>
      </c>
      <c r="O23" s="484"/>
      <c r="P23" s="484"/>
      <c r="Q23" s="484"/>
      <c r="R23" s="484"/>
      <c r="S23" s="484"/>
      <c r="T23" s="484"/>
      <c r="U23" s="484"/>
      <c r="V23" s="484"/>
      <c r="W23" s="476"/>
      <c r="X23" s="559">
        <f>SUM(X14:X22)</f>
        <v>16312576.909999998</v>
      </c>
      <c r="Y23" s="109"/>
      <c r="AA23" s="110"/>
    </row>
    <row r="24" spans="1:38" ht="21.75">
      <c r="A24" s="194" t="s">
        <v>320</v>
      </c>
      <c r="C24" s="108"/>
      <c r="E24" s="109"/>
      <c r="F24" s="484"/>
      <c r="G24" s="476"/>
      <c r="H24" s="484"/>
      <c r="I24" s="484"/>
      <c r="J24" s="484"/>
      <c r="K24" s="484"/>
      <c r="L24" s="484"/>
      <c r="M24" s="484"/>
      <c r="N24" s="484">
        <v>18.420000000000002</v>
      </c>
      <c r="O24" s="484"/>
      <c r="P24" s="484"/>
      <c r="Q24" s="484"/>
      <c r="R24" s="484"/>
      <c r="S24" s="484"/>
      <c r="T24" s="484"/>
      <c r="U24" s="484"/>
      <c r="V24" s="484"/>
      <c r="W24" s="476"/>
      <c r="X24" s="484">
        <v>-5297957.6500000004</v>
      </c>
      <c r="Y24" s="109"/>
      <c r="AA24" s="110"/>
    </row>
    <row r="25" spans="1:38" ht="22.5" thickBot="1">
      <c r="A25" s="194" t="s">
        <v>814</v>
      </c>
      <c r="C25" s="108"/>
      <c r="E25" s="109"/>
      <c r="F25" s="484"/>
      <c r="G25" s="476"/>
      <c r="H25" s="484"/>
      <c r="I25" s="484"/>
      <c r="J25" s="484"/>
      <c r="K25" s="484"/>
      <c r="L25" s="484"/>
      <c r="M25" s="484"/>
      <c r="N25" s="556">
        <f>SUM(N23:N24)</f>
        <v>-8601002.148</v>
      </c>
      <c r="O25" s="484"/>
      <c r="P25" s="484"/>
      <c r="Q25" s="484"/>
      <c r="R25" s="484"/>
      <c r="S25" s="484"/>
      <c r="T25" s="484"/>
      <c r="U25" s="484"/>
      <c r="V25" s="484"/>
      <c r="W25" s="476"/>
      <c r="X25" s="556">
        <f>SUM(X23:X24)</f>
        <v>11014619.259999998</v>
      </c>
      <c r="Y25" s="109"/>
      <c r="AA25" s="110"/>
    </row>
    <row r="26" spans="1:38" ht="18.75" customHeight="1" thickTop="1">
      <c r="A26" s="194"/>
      <c r="C26" s="108"/>
      <c r="E26" s="109"/>
      <c r="F26" s="484"/>
      <c r="G26" s="476"/>
      <c r="H26" s="484"/>
      <c r="I26" s="484"/>
      <c r="J26" s="484"/>
      <c r="K26" s="484"/>
      <c r="L26" s="484"/>
      <c r="M26" s="484"/>
      <c r="N26" s="515"/>
      <c r="O26" s="484"/>
      <c r="P26" s="484"/>
      <c r="Q26" s="484"/>
      <c r="R26" s="484"/>
      <c r="S26" s="484"/>
      <c r="T26" s="484"/>
      <c r="U26" s="484"/>
      <c r="V26" s="484"/>
      <c r="W26" s="476"/>
      <c r="X26" s="515"/>
      <c r="Y26" s="109"/>
      <c r="AA26" s="110"/>
    </row>
    <row r="27" spans="1:38" ht="21.75">
      <c r="A27" s="194" t="s">
        <v>815</v>
      </c>
      <c r="C27" s="108"/>
      <c r="E27" s="109"/>
      <c r="F27" s="484"/>
      <c r="G27" s="476"/>
      <c r="H27" s="484"/>
      <c r="I27" s="484"/>
      <c r="J27" s="484"/>
      <c r="K27" s="484"/>
      <c r="L27" s="484"/>
      <c r="M27" s="484"/>
      <c r="N27" s="484"/>
      <c r="O27" s="484"/>
      <c r="P27" s="484"/>
      <c r="Q27" s="484"/>
      <c r="R27" s="484"/>
      <c r="S27" s="484"/>
      <c r="T27" s="484"/>
      <c r="U27" s="484"/>
      <c r="V27" s="484"/>
      <c r="W27" s="476"/>
      <c r="X27" s="484"/>
      <c r="Y27" s="109"/>
      <c r="AA27" s="110"/>
    </row>
    <row r="28" spans="1:38" ht="21.75">
      <c r="A28" s="194" t="s">
        <v>181</v>
      </c>
      <c r="C28" s="108"/>
      <c r="E28" s="109"/>
      <c r="F28" s="484"/>
      <c r="G28" s="476"/>
      <c r="H28" s="484"/>
      <c r="I28" s="484"/>
      <c r="J28" s="484"/>
      <c r="K28" s="484"/>
      <c r="L28" s="484"/>
      <c r="M28" s="484"/>
      <c r="N28" s="560">
        <v>-164256.70000000001</v>
      </c>
      <c r="O28" s="484"/>
      <c r="P28" s="484"/>
      <c r="Q28" s="484"/>
      <c r="R28" s="484"/>
      <c r="S28" s="484"/>
      <c r="T28" s="484"/>
      <c r="U28" s="484"/>
      <c r="V28" s="484"/>
      <c r="W28" s="476"/>
      <c r="X28" s="560">
        <v>-339287.45</v>
      </c>
      <c r="Y28" s="109"/>
      <c r="AA28" s="110"/>
    </row>
    <row r="29" spans="1:38" ht="21.75">
      <c r="A29" s="194" t="s">
        <v>816</v>
      </c>
      <c r="C29" s="108"/>
      <c r="E29" s="109"/>
      <c r="F29" s="484"/>
      <c r="G29" s="476"/>
      <c r="H29" s="484"/>
      <c r="I29" s="484"/>
      <c r="J29" s="484"/>
      <c r="K29" s="484"/>
      <c r="L29" s="484"/>
      <c r="M29" s="484"/>
      <c r="N29" s="484"/>
      <c r="O29" s="484"/>
      <c r="P29" s="484"/>
      <c r="Q29" s="484"/>
      <c r="R29" s="484"/>
      <c r="S29" s="484"/>
      <c r="T29" s="484"/>
      <c r="U29" s="484"/>
      <c r="V29" s="484"/>
      <c r="W29" s="476"/>
      <c r="X29" s="484"/>
      <c r="Y29" s="109"/>
      <c r="AA29" s="110"/>
    </row>
    <row r="30" spans="1:38" ht="21.75">
      <c r="A30" s="194" t="s">
        <v>182</v>
      </c>
      <c r="C30" s="108"/>
      <c r="E30" s="109"/>
      <c r="F30" s="484"/>
      <c r="G30" s="476"/>
      <c r="H30" s="484"/>
      <c r="I30" s="484"/>
      <c r="J30" s="484"/>
      <c r="K30" s="484"/>
      <c r="L30" s="484"/>
      <c r="M30" s="484"/>
      <c r="N30" s="560">
        <f>N25-N28</f>
        <v>-8436745.4480000008</v>
      </c>
      <c r="O30" s="484"/>
      <c r="P30" s="484"/>
      <c r="Q30" s="484"/>
      <c r="R30" s="484"/>
      <c r="S30" s="484"/>
      <c r="T30" s="484"/>
      <c r="U30" s="484"/>
      <c r="V30" s="484"/>
      <c r="W30" s="476"/>
      <c r="X30" s="560">
        <f>X25-X28</f>
        <v>11353906.709999997</v>
      </c>
      <c r="Y30" s="109"/>
      <c r="AA30" s="110"/>
    </row>
    <row r="31" spans="1:38" ht="15.75" customHeight="1">
      <c r="A31" s="116"/>
      <c r="C31" s="108"/>
      <c r="E31" s="109"/>
      <c r="F31" s="3"/>
      <c r="G31" s="102"/>
      <c r="H31" s="3"/>
      <c r="I31" s="3"/>
      <c r="J31" s="3"/>
      <c r="K31" s="3"/>
      <c r="L31" s="3"/>
      <c r="M31" s="3"/>
      <c r="N31" s="3"/>
      <c r="O31" s="3"/>
      <c r="P31" s="3"/>
      <c r="Q31" s="3"/>
      <c r="R31" s="3"/>
      <c r="S31" s="3"/>
      <c r="T31" s="3"/>
      <c r="U31" s="3"/>
      <c r="V31" s="3"/>
      <c r="W31" s="102"/>
      <c r="X31" s="3"/>
      <c r="Y31" s="109"/>
      <c r="AA31" s="110"/>
    </row>
    <row r="32" spans="1:38" ht="21.75">
      <c r="A32" s="131" t="s">
        <v>42</v>
      </c>
      <c r="B32" s="473"/>
      <c r="C32" s="473"/>
      <c r="D32" s="473"/>
      <c r="E32" s="134"/>
      <c r="F32" s="134"/>
      <c r="G32" s="137"/>
      <c r="H32" s="137"/>
      <c r="I32" s="137"/>
      <c r="J32" s="137"/>
      <c r="K32" s="137"/>
      <c r="L32" s="137"/>
      <c r="M32" s="137"/>
      <c r="N32" s="137"/>
      <c r="O32" s="137"/>
      <c r="P32" s="137"/>
      <c r="Q32" s="137"/>
      <c r="R32" s="134"/>
      <c r="S32" s="134"/>
      <c r="T32" s="134"/>
      <c r="U32" s="134"/>
      <c r="V32" s="473"/>
      <c r="W32" s="473"/>
      <c r="X32" s="473"/>
      <c r="AA32" s="28"/>
      <c r="AB32" s="28"/>
      <c r="AC32" s="28"/>
    </row>
    <row r="33" spans="1:24" s="28" customFormat="1" ht="24" customHeight="1">
      <c r="A33" s="131" t="s">
        <v>43</v>
      </c>
      <c r="B33" s="134"/>
      <c r="C33" s="134"/>
      <c r="D33" s="134"/>
      <c r="E33" s="134"/>
      <c r="F33" s="134"/>
      <c r="G33" s="137"/>
      <c r="H33" s="137"/>
      <c r="I33" s="137"/>
      <c r="J33" s="137"/>
      <c r="K33" s="137"/>
      <c r="L33" s="137"/>
      <c r="M33" s="137"/>
      <c r="N33" s="137"/>
      <c r="O33" s="137"/>
      <c r="P33" s="137"/>
      <c r="Q33" s="137"/>
      <c r="R33" s="134"/>
      <c r="S33" s="134"/>
      <c r="T33" s="134"/>
      <c r="U33" s="134"/>
      <c r="V33" s="134"/>
      <c r="W33" s="134"/>
      <c r="X33" s="134"/>
    </row>
    <row r="34" spans="1:24" s="28" customFormat="1" ht="24" customHeight="1">
      <c r="A34" s="3"/>
    </row>
    <row r="35" spans="1:24" ht="24" customHeight="1">
      <c r="E35" s="107">
        <f>SUM(E27:E34)</f>
        <v>0</v>
      </c>
    </row>
    <row r="65" ht="21.75"/>
  </sheetData>
  <sheetProtection selectLockedCells="1" selectUnlockedCells="1"/>
  <pageMargins left="0.31496062992125984" right="0.19685039370078741" top="0.47244094488188981" bottom="0.15748031496062992" header="0.23622047244094491" footer="0.31496062992125984"/>
  <pageSetup paperSize="9" scale="83" firstPageNumber="0"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pageSetUpPr fitToPage="1"/>
  </sheetPr>
  <dimension ref="A1:AL35"/>
  <sheetViews>
    <sheetView zoomScale="70" zoomScaleNormal="70" zoomScaleSheetLayoutView="80" workbookViewId="0">
      <selection activeCell="O92" sqref="O92"/>
    </sheetView>
  </sheetViews>
  <sheetFormatPr defaultColWidth="9.140625" defaultRowHeight="21.75"/>
  <cols>
    <col min="1" max="1" width="4.7109375" style="107" customWidth="1"/>
    <col min="2" max="3" width="9.140625" style="107"/>
    <col min="4" max="4" width="8.42578125" style="107" customWidth="1"/>
    <col min="5" max="5" width="0.85546875" style="107" customWidth="1"/>
    <col min="6" max="6" width="14.5703125" style="107" customWidth="1"/>
    <col min="7" max="7" width="0.85546875" style="107" customWidth="1"/>
    <col min="8" max="8" width="14.5703125" style="107" customWidth="1"/>
    <col min="9" max="9" width="0.85546875" style="107" customWidth="1"/>
    <col min="10" max="10" width="14.42578125" style="107" customWidth="1"/>
    <col min="11" max="11" width="0.85546875" style="107" customWidth="1"/>
    <col min="12" max="12" width="13.28515625" style="107" customWidth="1"/>
    <col min="13" max="13" width="0.85546875" style="107" customWidth="1"/>
    <col min="14" max="14" width="15" style="107" customWidth="1"/>
    <col min="15" max="15" width="0.85546875" style="107" customWidth="1"/>
    <col min="16" max="16" width="14.85546875" style="107" customWidth="1"/>
    <col min="17" max="17" width="0.85546875" style="107" customWidth="1"/>
    <col min="18" max="18" width="14.85546875" style="107" customWidth="1"/>
    <col min="19" max="19" width="0.85546875" style="107" customWidth="1"/>
    <col min="20" max="20" width="14.42578125" style="107" customWidth="1"/>
    <col min="21" max="21" width="0.85546875" style="107" customWidth="1"/>
    <col min="22" max="22" width="12.5703125" style="107" customWidth="1"/>
    <col min="23" max="23" width="0.85546875" style="107" customWidth="1"/>
    <col min="24" max="24" width="16" style="107" customWidth="1"/>
    <col min="25" max="25" width="0.85546875" style="107" customWidth="1"/>
    <col min="26" max="26" width="7.28515625" style="107" customWidth="1"/>
    <col min="27" max="27" width="0.85546875" style="107" customWidth="1"/>
    <col min="28" max="28" width="7.28515625" style="107" customWidth="1"/>
    <col min="29" max="29" width="0.85546875" style="107" customWidth="1"/>
    <col min="30" max="30" width="7.28515625" style="107" customWidth="1"/>
    <col min="31" max="31" width="0.85546875" style="107" customWidth="1"/>
    <col min="32" max="32" width="7.28515625" style="107" customWidth="1"/>
    <col min="33" max="33" width="0.85546875" style="107" customWidth="1"/>
    <col min="34" max="34" width="7.28515625" style="107" customWidth="1"/>
    <col min="35" max="35" width="0.85546875" style="107" customWidth="1"/>
    <col min="36" max="36" width="7.85546875" style="107" customWidth="1"/>
    <col min="37" max="37" width="0.85546875" style="107" customWidth="1"/>
    <col min="38" max="38" width="8.140625" style="107" bestFit="1" customWidth="1"/>
    <col min="39" max="39" width="1.140625" style="107" customWidth="1"/>
    <col min="40" max="16384" width="9.140625" style="107"/>
  </cols>
  <sheetData>
    <row r="1" spans="1:38" ht="24" customHeight="1">
      <c r="A1" s="201" t="s">
        <v>749</v>
      </c>
      <c r="B1" s="201"/>
      <c r="C1" s="201"/>
      <c r="D1" s="201"/>
      <c r="E1" s="201"/>
      <c r="F1" s="201"/>
      <c r="G1" s="201"/>
      <c r="H1" s="201"/>
      <c r="I1" s="201"/>
      <c r="J1" s="201"/>
      <c r="K1" s="201"/>
      <c r="L1" s="201"/>
      <c r="M1" s="201"/>
      <c r="N1" s="201"/>
      <c r="O1" s="201"/>
      <c r="P1" s="201"/>
      <c r="Q1" s="201"/>
      <c r="R1" s="201"/>
      <c r="S1" s="201"/>
      <c r="T1" s="201"/>
      <c r="U1" s="201"/>
      <c r="V1" s="201"/>
      <c r="W1" s="201"/>
      <c r="X1" s="201"/>
      <c r="Y1" s="200"/>
      <c r="Z1" s="200"/>
      <c r="AA1" s="200"/>
      <c r="AB1" s="200"/>
      <c r="AC1" s="200"/>
      <c r="AD1" s="200"/>
      <c r="AE1" s="200"/>
      <c r="AF1" s="200"/>
      <c r="AG1" s="200"/>
      <c r="AH1" s="200"/>
      <c r="AI1" s="200"/>
      <c r="AJ1" s="200"/>
      <c r="AK1" s="200"/>
      <c r="AL1" s="200"/>
    </row>
    <row r="2" spans="1:38" ht="9.75" customHeight="1">
      <c r="A2" s="111"/>
      <c r="B2" s="111"/>
      <c r="C2" s="111"/>
      <c r="D2" s="111"/>
      <c r="E2" s="111"/>
      <c r="F2" s="111"/>
      <c r="G2" s="110"/>
      <c r="W2" s="111"/>
      <c r="X2" s="111"/>
      <c r="Y2" s="111"/>
      <c r="Z2" s="111"/>
      <c r="AA2" s="110"/>
    </row>
    <row r="3" spans="1:38">
      <c r="A3" s="271" t="s">
        <v>595</v>
      </c>
      <c r="B3" s="77"/>
      <c r="C3" s="108"/>
      <c r="E3" s="109"/>
      <c r="G3" s="110"/>
      <c r="W3" s="110"/>
      <c r="Y3" s="109"/>
      <c r="AA3" s="110"/>
    </row>
    <row r="4" spans="1:38">
      <c r="A4" s="272" t="s">
        <v>746</v>
      </c>
      <c r="B4" s="77"/>
      <c r="C4" s="108"/>
      <c r="E4" s="109"/>
      <c r="G4" s="110"/>
      <c r="W4" s="110"/>
      <c r="Y4" s="109"/>
      <c r="AA4" s="110"/>
    </row>
    <row r="5" spans="1:38" s="115" customFormat="1">
      <c r="A5" s="30"/>
      <c r="B5" s="112"/>
      <c r="C5" s="113"/>
      <c r="D5" s="113"/>
      <c r="E5" s="113"/>
      <c r="F5" s="113"/>
      <c r="G5" s="113"/>
      <c r="H5" s="113"/>
      <c r="I5" s="113"/>
      <c r="J5" s="113"/>
      <c r="K5" s="113"/>
      <c r="L5" s="113"/>
      <c r="M5" s="113"/>
      <c r="N5" s="113"/>
      <c r="O5" s="113"/>
      <c r="P5" s="113"/>
      <c r="Q5" s="113"/>
      <c r="R5" s="113"/>
      <c r="S5" s="113"/>
      <c r="T5" s="113"/>
      <c r="U5" s="113"/>
      <c r="W5" s="114"/>
      <c r="X5" s="196" t="s">
        <v>177</v>
      </c>
      <c r="AA5" s="113"/>
      <c r="AB5" s="113"/>
      <c r="AC5" s="113"/>
      <c r="AD5" s="113"/>
      <c r="AE5" s="113"/>
      <c r="AF5" s="113"/>
      <c r="AG5" s="113"/>
      <c r="AH5" s="113"/>
      <c r="AI5" s="113"/>
    </row>
    <row r="6" spans="1:38">
      <c r="A6" s="26"/>
      <c r="B6" s="116"/>
      <c r="C6" s="117"/>
      <c r="D6" s="118"/>
      <c r="E6" s="118"/>
      <c r="F6" s="202" t="s">
        <v>499</v>
      </c>
      <c r="G6" s="195"/>
      <c r="H6" s="195"/>
      <c r="I6" s="195"/>
      <c r="J6" s="195"/>
      <c r="K6" s="195"/>
      <c r="L6" s="195"/>
      <c r="M6" s="195"/>
      <c r="N6" s="195"/>
      <c r="P6" s="202" t="s">
        <v>312</v>
      </c>
      <c r="Q6" s="195"/>
      <c r="R6" s="195"/>
      <c r="S6" s="195"/>
      <c r="T6" s="195"/>
      <c r="U6" s="195"/>
      <c r="V6" s="195"/>
      <c r="W6" s="195"/>
      <c r="X6" s="195"/>
      <c r="Y6" s="118"/>
      <c r="Z6" s="118"/>
      <c r="AB6" s="118"/>
      <c r="AD6" s="118"/>
      <c r="AF6" s="119"/>
      <c r="AH6" s="118"/>
      <c r="AJ6" s="119"/>
      <c r="AK6" s="118"/>
      <c r="AL6" s="118"/>
    </row>
    <row r="7" spans="1:38">
      <c r="A7" s="26"/>
      <c r="B7" s="116"/>
      <c r="C7" s="117"/>
      <c r="D7" s="118"/>
      <c r="E7" s="118"/>
      <c r="F7" s="197"/>
      <c r="G7" s="198"/>
      <c r="H7" s="197" t="s">
        <v>174</v>
      </c>
      <c r="I7" s="198"/>
      <c r="J7" s="197"/>
      <c r="K7" s="198"/>
      <c r="L7" s="197"/>
      <c r="M7" s="198"/>
      <c r="N7" s="197"/>
      <c r="O7" s="198"/>
      <c r="P7" s="197"/>
      <c r="Q7" s="198"/>
      <c r="R7" s="197" t="s">
        <v>174</v>
      </c>
      <c r="S7" s="198"/>
      <c r="T7" s="197"/>
      <c r="U7" s="198"/>
      <c r="V7" s="197"/>
      <c r="W7" s="198"/>
      <c r="X7" s="197"/>
      <c r="Y7" s="118"/>
      <c r="Z7" s="118"/>
      <c r="AB7" s="118"/>
      <c r="AD7" s="118"/>
      <c r="AF7" s="119"/>
      <c r="AH7" s="118"/>
      <c r="AJ7" s="119"/>
      <c r="AK7" s="118"/>
      <c r="AL7" s="118"/>
    </row>
    <row r="8" spans="1:38">
      <c r="A8" s="26"/>
      <c r="B8" s="116"/>
      <c r="C8" s="117"/>
      <c r="D8" s="118"/>
      <c r="E8" s="118"/>
      <c r="F8" s="197"/>
      <c r="G8" s="198"/>
      <c r="H8" s="197" t="s">
        <v>173</v>
      </c>
      <c r="I8" s="198"/>
      <c r="J8" s="197"/>
      <c r="K8" s="198"/>
      <c r="L8" s="197"/>
      <c r="M8" s="198"/>
      <c r="N8" s="197"/>
      <c r="O8" s="198"/>
      <c r="P8" s="197"/>
      <c r="Q8" s="198"/>
      <c r="R8" s="197" t="s">
        <v>173</v>
      </c>
      <c r="S8" s="198"/>
      <c r="T8" s="197"/>
      <c r="U8" s="198"/>
      <c r="V8" s="197"/>
      <c r="W8" s="198"/>
      <c r="X8" s="197"/>
      <c r="Y8" s="118"/>
      <c r="Z8" s="118"/>
      <c r="AB8" s="118"/>
      <c r="AD8" s="118"/>
      <c r="AF8" s="119"/>
      <c r="AH8" s="118"/>
      <c r="AJ8" s="119"/>
      <c r="AK8" s="118"/>
      <c r="AL8" s="118"/>
    </row>
    <row r="9" spans="1:38">
      <c r="A9" s="26"/>
      <c r="B9" s="116"/>
      <c r="C9" s="117"/>
      <c r="D9" s="118"/>
      <c r="E9" s="118"/>
      <c r="F9" s="197"/>
      <c r="G9" s="198"/>
      <c r="H9" s="197" t="s">
        <v>172</v>
      </c>
      <c r="I9" s="198"/>
      <c r="J9" s="197" t="s">
        <v>175</v>
      </c>
      <c r="K9" s="198"/>
      <c r="L9" s="197"/>
      <c r="M9" s="198"/>
      <c r="N9" s="197"/>
      <c r="O9" s="198"/>
      <c r="P9" s="197"/>
      <c r="Q9" s="198"/>
      <c r="R9" s="197" t="s">
        <v>172</v>
      </c>
      <c r="S9" s="198"/>
      <c r="T9" s="197" t="s">
        <v>175</v>
      </c>
      <c r="U9" s="198"/>
      <c r="V9" s="197"/>
      <c r="W9" s="198"/>
      <c r="X9" s="197"/>
      <c r="Y9" s="118"/>
      <c r="Z9" s="118"/>
      <c r="AB9" s="118"/>
      <c r="AD9" s="118"/>
      <c r="AF9" s="119"/>
      <c r="AH9" s="118"/>
      <c r="AJ9" s="119"/>
      <c r="AK9" s="118"/>
      <c r="AL9" s="118"/>
    </row>
    <row r="10" spans="1:38">
      <c r="A10" s="26"/>
      <c r="B10" s="116"/>
      <c r="C10" s="117"/>
      <c r="D10" s="118"/>
      <c r="E10" s="118"/>
      <c r="F10" s="199" t="s">
        <v>74</v>
      </c>
      <c r="G10" s="198"/>
      <c r="H10" s="199" t="s">
        <v>102</v>
      </c>
      <c r="I10" s="198"/>
      <c r="J10" s="199" t="s">
        <v>176</v>
      </c>
      <c r="K10" s="198"/>
      <c r="L10" s="199" t="s">
        <v>56</v>
      </c>
      <c r="M10" s="198"/>
      <c r="N10" s="199" t="s">
        <v>39</v>
      </c>
      <c r="O10" s="198"/>
      <c r="P10" s="199" t="s">
        <v>74</v>
      </c>
      <c r="Q10" s="198"/>
      <c r="R10" s="199" t="s">
        <v>102</v>
      </c>
      <c r="S10" s="198"/>
      <c r="T10" s="199" t="s">
        <v>176</v>
      </c>
      <c r="U10" s="198"/>
      <c r="V10" s="199" t="s">
        <v>56</v>
      </c>
      <c r="W10" s="198"/>
      <c r="X10" s="199" t="s">
        <v>39</v>
      </c>
      <c r="Y10" s="118"/>
      <c r="Z10" s="118"/>
      <c r="AB10" s="118"/>
      <c r="AD10" s="118"/>
      <c r="AF10" s="119"/>
      <c r="AH10" s="118"/>
      <c r="AJ10" s="119"/>
      <c r="AK10" s="118"/>
      <c r="AL10" s="118"/>
    </row>
    <row r="11" spans="1:38">
      <c r="C11" s="117"/>
      <c r="D11" s="118"/>
      <c r="E11" s="118"/>
      <c r="F11" s="118"/>
      <c r="H11" s="118"/>
      <c r="J11" s="118"/>
      <c r="L11" s="118"/>
      <c r="N11" s="118"/>
      <c r="P11" s="118"/>
      <c r="R11" s="118"/>
      <c r="T11" s="119"/>
      <c r="V11" s="118"/>
      <c r="X11" s="118"/>
      <c r="Y11" s="118"/>
      <c r="Z11" s="118"/>
      <c r="AB11" s="118"/>
      <c r="AD11" s="118"/>
      <c r="AF11" s="119"/>
      <c r="AH11" s="118"/>
      <c r="AJ11" s="119"/>
      <c r="AK11" s="118"/>
      <c r="AL11" s="118"/>
    </row>
    <row r="12" spans="1:38">
      <c r="A12" s="194" t="s">
        <v>178</v>
      </c>
      <c r="C12" s="117"/>
      <c r="D12" s="118"/>
      <c r="E12" s="118"/>
      <c r="F12" s="515">
        <v>58015026.75</v>
      </c>
      <c r="G12" s="484"/>
      <c r="H12" s="515">
        <v>82558746.269999996</v>
      </c>
      <c r="I12" s="484"/>
      <c r="J12" s="515">
        <v>2106130.84</v>
      </c>
      <c r="K12" s="484"/>
      <c r="L12" s="515">
        <v>174277.84</v>
      </c>
      <c r="M12" s="484"/>
      <c r="N12" s="515">
        <f>SUM(F12:L12)</f>
        <v>142854181.69999999</v>
      </c>
      <c r="O12" s="484"/>
      <c r="P12" s="515">
        <v>86164730.180000007</v>
      </c>
      <c r="Q12" s="484"/>
      <c r="R12" s="515">
        <v>89645050.290000007</v>
      </c>
      <c r="S12" s="484"/>
      <c r="T12" s="515">
        <v>2417108.3199999998</v>
      </c>
      <c r="U12" s="484"/>
      <c r="V12" s="515">
        <v>0</v>
      </c>
      <c r="W12" s="484"/>
      <c r="X12" s="515">
        <f>SUM(P12:V12)</f>
        <v>178226888.79000002</v>
      </c>
      <c r="Y12" s="118"/>
      <c r="Z12" s="118"/>
      <c r="AB12" s="118"/>
      <c r="AD12" s="118"/>
      <c r="AF12" s="119"/>
      <c r="AH12" s="118"/>
      <c r="AJ12" s="119"/>
      <c r="AK12" s="118"/>
      <c r="AL12" s="118"/>
    </row>
    <row r="13" spans="1:38">
      <c r="A13" s="194" t="s">
        <v>315</v>
      </c>
      <c r="C13" s="117"/>
      <c r="D13" s="118"/>
      <c r="E13" s="118"/>
      <c r="F13" s="515">
        <v>-44712219.729999997</v>
      </c>
      <c r="G13" s="484"/>
      <c r="H13" s="515">
        <v>-63403005.200000003</v>
      </c>
      <c r="I13" s="484"/>
      <c r="J13" s="515">
        <v>-1418728.87</v>
      </c>
      <c r="K13" s="484"/>
      <c r="L13" s="515">
        <v>-88194.76</v>
      </c>
      <c r="M13" s="484"/>
      <c r="N13" s="515">
        <f>SUM(F13:L13)</f>
        <v>-109622148.56000002</v>
      </c>
      <c r="O13" s="484"/>
      <c r="P13" s="515">
        <v>-66246205.479999997</v>
      </c>
      <c r="Q13" s="484"/>
      <c r="R13" s="515">
        <v>-63693257.140000001</v>
      </c>
      <c r="S13" s="484"/>
      <c r="T13" s="515">
        <v>-2074007.94</v>
      </c>
      <c r="U13" s="484"/>
      <c r="V13" s="515">
        <v>0</v>
      </c>
      <c r="W13" s="484"/>
      <c r="X13" s="515">
        <f>SUM(P13:V13)</f>
        <v>-132013470.56</v>
      </c>
      <c r="Y13" s="118"/>
      <c r="Z13" s="118"/>
      <c r="AB13" s="118"/>
      <c r="AD13" s="118"/>
      <c r="AF13" s="119"/>
      <c r="AH13" s="118"/>
      <c r="AJ13" s="119"/>
      <c r="AK13" s="118"/>
      <c r="AL13" s="118"/>
    </row>
    <row r="14" spans="1:38">
      <c r="A14" s="194" t="s">
        <v>179</v>
      </c>
      <c r="C14" s="117"/>
      <c r="D14" s="118"/>
      <c r="E14" s="118"/>
      <c r="F14" s="558">
        <f>SUM(F12:F13)</f>
        <v>13302807.020000003</v>
      </c>
      <c r="G14" s="484"/>
      <c r="H14" s="558">
        <f>SUM(H12:H13)</f>
        <v>19155741.069999993</v>
      </c>
      <c r="I14" s="484"/>
      <c r="J14" s="558">
        <f>SUM(J12:J13)</f>
        <v>687401.96999999974</v>
      </c>
      <c r="K14" s="484"/>
      <c r="L14" s="558">
        <f>SUM(L12:L13)</f>
        <v>86083.08</v>
      </c>
      <c r="M14" s="484"/>
      <c r="N14" s="558">
        <f>SUM(N12:N13)</f>
        <v>33232033.139999971</v>
      </c>
      <c r="O14" s="484"/>
      <c r="P14" s="558">
        <f>SUM(P12:P13)</f>
        <v>19918524.70000001</v>
      </c>
      <c r="Q14" s="484"/>
      <c r="R14" s="558">
        <f>SUM(R12:R13)</f>
        <v>25951793.150000006</v>
      </c>
      <c r="S14" s="484"/>
      <c r="T14" s="558">
        <f>SUM(T12:T13)</f>
        <v>343100.37999999989</v>
      </c>
      <c r="U14" s="484"/>
      <c r="V14" s="558">
        <f>SUM(V12:V13)</f>
        <v>0</v>
      </c>
      <c r="W14" s="484"/>
      <c r="X14" s="558">
        <f>SUM(X12:X13)</f>
        <v>46213418.230000019</v>
      </c>
      <c r="Y14" s="118"/>
      <c r="Z14" s="118"/>
      <c r="AB14" s="118"/>
      <c r="AD14" s="118"/>
      <c r="AF14" s="119"/>
      <c r="AH14" s="118"/>
      <c r="AJ14" s="119"/>
      <c r="AK14" s="118"/>
      <c r="AL14" s="118"/>
    </row>
    <row r="15" spans="1:38">
      <c r="A15" s="194"/>
      <c r="C15" s="117"/>
      <c r="D15" s="118"/>
      <c r="E15" s="118"/>
      <c r="F15" s="515"/>
      <c r="G15" s="484"/>
      <c r="H15" s="515"/>
      <c r="I15" s="484"/>
      <c r="J15" s="515"/>
      <c r="K15" s="484"/>
      <c r="L15" s="515"/>
      <c r="M15" s="484"/>
      <c r="N15" s="515"/>
      <c r="O15" s="484"/>
      <c r="P15" s="515"/>
      <c r="Q15" s="484"/>
      <c r="R15" s="515"/>
      <c r="S15" s="484"/>
      <c r="T15" s="515"/>
      <c r="U15" s="484"/>
      <c r="V15" s="515"/>
      <c r="W15" s="484"/>
      <c r="X15" s="515"/>
      <c r="Y15" s="118"/>
      <c r="Z15" s="118"/>
      <c r="AB15" s="118"/>
      <c r="AD15" s="118"/>
      <c r="AF15" s="119"/>
      <c r="AH15" s="118"/>
      <c r="AJ15" s="119"/>
      <c r="AK15" s="118"/>
      <c r="AL15" s="118"/>
    </row>
    <row r="16" spans="1:38">
      <c r="A16" s="194" t="s">
        <v>180</v>
      </c>
      <c r="C16" s="117"/>
      <c r="D16" s="118"/>
      <c r="E16" s="118"/>
      <c r="F16" s="515"/>
      <c r="G16" s="484"/>
      <c r="H16" s="515"/>
      <c r="I16" s="484"/>
      <c r="J16" s="515"/>
      <c r="K16" s="484"/>
      <c r="L16" s="515"/>
      <c r="M16" s="484"/>
      <c r="N16" s="515">
        <v>2268637.63</v>
      </c>
      <c r="O16" s="484"/>
      <c r="P16" s="515"/>
      <c r="Q16" s="484"/>
      <c r="R16" s="515"/>
      <c r="S16" s="484"/>
      <c r="T16" s="515"/>
      <c r="U16" s="484"/>
      <c r="V16" s="515"/>
      <c r="W16" s="484"/>
      <c r="X16" s="515">
        <v>26517201.100000001</v>
      </c>
      <c r="Y16" s="118"/>
      <c r="Z16" s="118"/>
      <c r="AB16" s="118"/>
      <c r="AD16" s="118"/>
      <c r="AF16" s="119"/>
      <c r="AH16" s="118"/>
      <c r="AJ16" s="119"/>
      <c r="AK16" s="118"/>
      <c r="AL16" s="118"/>
    </row>
    <row r="17" spans="1:38">
      <c r="A17" s="194" t="s">
        <v>811</v>
      </c>
      <c r="C17" s="117"/>
      <c r="D17" s="118"/>
      <c r="E17" s="118"/>
      <c r="F17" s="515"/>
      <c r="G17" s="484"/>
      <c r="H17" s="515"/>
      <c r="I17" s="484"/>
      <c r="J17" s="515"/>
      <c r="K17" s="484"/>
      <c r="L17" s="515"/>
      <c r="M17" s="484"/>
      <c r="N17" s="515">
        <v>-41506599.509999998</v>
      </c>
      <c r="O17" s="484"/>
      <c r="P17" s="515"/>
      <c r="Q17" s="484"/>
      <c r="R17" s="515"/>
      <c r="S17" s="484"/>
      <c r="T17" s="515"/>
      <c r="U17" s="484"/>
      <c r="V17" s="515"/>
      <c r="W17" s="484"/>
      <c r="X17" s="515">
        <v>-55468500.310000002</v>
      </c>
      <c r="Y17" s="118"/>
      <c r="Z17" s="118"/>
      <c r="AB17" s="118"/>
      <c r="AD17" s="118"/>
      <c r="AF17" s="119"/>
      <c r="AH17" s="118"/>
      <c r="AJ17" s="119"/>
      <c r="AK17" s="118"/>
      <c r="AL17" s="118"/>
    </row>
    <row r="18" spans="1:38">
      <c r="A18" s="194" t="s">
        <v>240</v>
      </c>
      <c r="C18" s="108"/>
      <c r="E18" s="109"/>
      <c r="F18" s="484"/>
      <c r="G18" s="476"/>
      <c r="H18" s="484"/>
      <c r="I18" s="484"/>
      <c r="J18" s="484"/>
      <c r="K18" s="484"/>
      <c r="L18" s="484"/>
      <c r="M18" s="484"/>
      <c r="N18" s="515">
        <v>-600516.09</v>
      </c>
      <c r="O18" s="484"/>
      <c r="P18" s="515"/>
      <c r="Q18" s="484"/>
      <c r="R18" s="515"/>
      <c r="S18" s="484"/>
      <c r="T18" s="515"/>
      <c r="U18" s="484"/>
      <c r="V18" s="515"/>
      <c r="W18" s="484"/>
      <c r="X18" s="515">
        <v>-124104.46</v>
      </c>
      <c r="Y18" s="109"/>
      <c r="AA18" s="110"/>
    </row>
    <row r="19" spans="1:38">
      <c r="A19" s="194" t="s">
        <v>785</v>
      </c>
      <c r="C19" s="108"/>
      <c r="E19" s="109"/>
      <c r="F19" s="484"/>
      <c r="G19" s="476"/>
      <c r="H19" s="484"/>
      <c r="I19" s="484"/>
      <c r="J19" s="484"/>
      <c r="K19" s="484"/>
      <c r="L19" s="484"/>
      <c r="M19" s="484"/>
      <c r="N19" s="515">
        <v>-597860.41</v>
      </c>
      <c r="O19" s="484"/>
      <c r="P19" s="515"/>
      <c r="Q19" s="484"/>
      <c r="R19" s="515"/>
      <c r="S19" s="484"/>
      <c r="T19" s="515"/>
      <c r="U19" s="484"/>
      <c r="V19" s="515"/>
      <c r="W19" s="484"/>
      <c r="X19" s="515"/>
      <c r="Y19" s="109"/>
      <c r="AA19" s="110"/>
    </row>
    <row r="20" spans="1:38">
      <c r="A20" s="194" t="s">
        <v>812</v>
      </c>
      <c r="C20" s="108"/>
      <c r="E20" s="109"/>
      <c r="F20" s="484"/>
      <c r="G20" s="476"/>
      <c r="H20" s="484"/>
      <c r="I20" s="484"/>
      <c r="J20" s="484"/>
      <c r="K20" s="484"/>
      <c r="L20" s="484"/>
      <c r="M20" s="484"/>
      <c r="N20" s="515"/>
      <c r="O20" s="484"/>
      <c r="P20" s="515"/>
      <c r="Q20" s="484"/>
      <c r="R20" s="515"/>
      <c r="S20" s="484"/>
      <c r="T20" s="515"/>
      <c r="U20" s="484"/>
      <c r="V20" s="515"/>
      <c r="W20" s="484"/>
      <c r="X20" s="515"/>
      <c r="Y20" s="109"/>
      <c r="AA20" s="110"/>
    </row>
    <row r="21" spans="1:38">
      <c r="A21" s="194"/>
      <c r="B21" s="107" t="s">
        <v>239</v>
      </c>
      <c r="C21" s="108"/>
      <c r="E21" s="109"/>
      <c r="F21" s="484"/>
      <c r="G21" s="476"/>
      <c r="H21" s="484"/>
      <c r="I21" s="484"/>
      <c r="J21" s="484"/>
      <c r="K21" s="484"/>
      <c r="L21" s="484"/>
      <c r="M21" s="484"/>
      <c r="N21" s="515">
        <v>-107991.55</v>
      </c>
      <c r="O21" s="484"/>
      <c r="P21" s="515"/>
      <c r="Q21" s="484"/>
      <c r="R21" s="515"/>
      <c r="S21" s="484"/>
      <c r="T21" s="515"/>
      <c r="U21" s="484"/>
      <c r="V21" s="515"/>
      <c r="W21" s="484"/>
      <c r="X21" s="515">
        <v>-63657.7</v>
      </c>
      <c r="Y21" s="109"/>
      <c r="AA21" s="110"/>
    </row>
    <row r="22" spans="1:38">
      <c r="A22" s="194" t="s">
        <v>813</v>
      </c>
      <c r="C22" s="108"/>
      <c r="E22" s="109"/>
      <c r="F22" s="484"/>
      <c r="G22" s="476"/>
      <c r="H22" s="484"/>
      <c r="I22" s="484"/>
      <c r="J22" s="484"/>
      <c r="K22" s="484"/>
      <c r="L22" s="484"/>
      <c r="M22" s="484"/>
      <c r="N22" s="484">
        <f>883596.752-1136321.96</f>
        <v>-252725.20799999998</v>
      </c>
      <c r="O22" s="484"/>
      <c r="P22" s="484"/>
      <c r="Q22" s="484"/>
      <c r="R22" s="484"/>
      <c r="S22" s="484"/>
      <c r="T22" s="484"/>
      <c r="U22" s="484"/>
      <c r="V22" s="484"/>
      <c r="W22" s="476"/>
      <c r="X22" s="484">
        <v>-3308728.31</v>
      </c>
      <c r="Y22" s="109"/>
      <c r="AA22" s="110"/>
    </row>
    <row r="23" spans="1:38">
      <c r="A23" s="194" t="s">
        <v>332</v>
      </c>
      <c r="C23" s="108"/>
      <c r="E23" s="109"/>
      <c r="F23" s="484"/>
      <c r="G23" s="476"/>
      <c r="H23" s="484"/>
      <c r="I23" s="484"/>
      <c r="J23" s="484"/>
      <c r="K23" s="484"/>
      <c r="L23" s="484"/>
      <c r="M23" s="484"/>
      <c r="N23" s="559">
        <f>SUM(N14:N22)</f>
        <v>-7565021.9980000239</v>
      </c>
      <c r="O23" s="484"/>
      <c r="P23" s="484"/>
      <c r="Q23" s="484"/>
      <c r="R23" s="484"/>
      <c r="S23" s="484"/>
      <c r="T23" s="484"/>
      <c r="U23" s="484"/>
      <c r="V23" s="484"/>
      <c r="W23" s="476"/>
      <c r="X23" s="559">
        <f>SUM(X14:X22)</f>
        <v>13765628.55000001</v>
      </c>
      <c r="Y23" s="109"/>
      <c r="AA23" s="110"/>
    </row>
    <row r="24" spans="1:38">
      <c r="A24" s="194" t="s">
        <v>320</v>
      </c>
      <c r="C24" s="108"/>
      <c r="E24" s="109"/>
      <c r="F24" s="484"/>
      <c r="G24" s="476"/>
      <c r="H24" s="484"/>
      <c r="I24" s="484"/>
      <c r="J24" s="484"/>
      <c r="K24" s="484"/>
      <c r="L24" s="484"/>
      <c r="M24" s="484"/>
      <c r="N24" s="484">
        <v>-56349</v>
      </c>
      <c r="O24" s="484"/>
      <c r="P24" s="484"/>
      <c r="Q24" s="484"/>
      <c r="R24" s="484"/>
      <c r="S24" s="484"/>
      <c r="T24" s="484"/>
      <c r="U24" s="484"/>
      <c r="V24" s="484"/>
      <c r="W24" s="476"/>
      <c r="X24" s="484">
        <v>-6974666.8300000001</v>
      </c>
      <c r="Y24" s="109"/>
      <c r="AA24" s="110"/>
    </row>
    <row r="25" spans="1:38" ht="22.5" thickBot="1">
      <c r="A25" s="194" t="s">
        <v>814</v>
      </c>
      <c r="C25" s="108"/>
      <c r="E25" s="109"/>
      <c r="F25" s="484"/>
      <c r="G25" s="476"/>
      <c r="H25" s="484"/>
      <c r="I25" s="484"/>
      <c r="J25" s="484"/>
      <c r="K25" s="484"/>
      <c r="L25" s="484"/>
      <c r="M25" s="484"/>
      <c r="N25" s="556">
        <f>SUM(N23:N24)</f>
        <v>-7621370.9980000239</v>
      </c>
      <c r="O25" s="484"/>
      <c r="P25" s="484"/>
      <c r="Q25" s="484"/>
      <c r="R25" s="484"/>
      <c r="S25" s="484"/>
      <c r="T25" s="484"/>
      <c r="U25" s="484"/>
      <c r="V25" s="484"/>
      <c r="W25" s="476"/>
      <c r="X25" s="556">
        <f>SUM(X23:X24)</f>
        <v>6790961.72000001</v>
      </c>
      <c r="Y25" s="109"/>
      <c r="AA25" s="110"/>
    </row>
    <row r="26" spans="1:38" ht="18.75" customHeight="1" thickTop="1">
      <c r="A26" s="194"/>
      <c r="C26" s="108"/>
      <c r="E26" s="109"/>
      <c r="F26" s="484"/>
      <c r="G26" s="476"/>
      <c r="H26" s="484"/>
      <c r="I26" s="484"/>
      <c r="J26" s="484"/>
      <c r="K26" s="484"/>
      <c r="L26" s="484"/>
      <c r="M26" s="484"/>
      <c r="N26" s="515"/>
      <c r="O26" s="484"/>
      <c r="P26" s="484"/>
      <c r="Q26" s="484"/>
      <c r="R26" s="484"/>
      <c r="S26" s="484"/>
      <c r="T26" s="484"/>
      <c r="U26" s="484"/>
      <c r="V26" s="484"/>
      <c r="W26" s="476"/>
      <c r="X26" s="515"/>
      <c r="Y26" s="109"/>
      <c r="AA26" s="110"/>
    </row>
    <row r="27" spans="1:38">
      <c r="A27" s="194" t="s">
        <v>815</v>
      </c>
      <c r="C27" s="108"/>
      <c r="E27" s="109"/>
      <c r="F27" s="484"/>
      <c r="G27" s="476"/>
      <c r="H27" s="484"/>
      <c r="I27" s="484"/>
      <c r="J27" s="484"/>
      <c r="K27" s="484"/>
      <c r="L27" s="484"/>
      <c r="M27" s="484"/>
      <c r="N27" s="484"/>
      <c r="O27" s="484"/>
      <c r="P27" s="484"/>
      <c r="Q27" s="484"/>
      <c r="R27" s="484"/>
      <c r="S27" s="484"/>
      <c r="T27" s="484"/>
      <c r="U27" s="484"/>
      <c r="V27" s="484"/>
      <c r="W27" s="476"/>
      <c r="X27" s="484"/>
      <c r="Y27" s="109"/>
      <c r="AA27" s="110"/>
    </row>
    <row r="28" spans="1:38">
      <c r="A28" s="194" t="s">
        <v>181</v>
      </c>
      <c r="C28" s="108"/>
      <c r="E28" s="109"/>
      <c r="F28" s="484"/>
      <c r="G28" s="476"/>
      <c r="H28" s="484"/>
      <c r="I28" s="484"/>
      <c r="J28" s="484"/>
      <c r="K28" s="484"/>
      <c r="L28" s="484"/>
      <c r="M28" s="484"/>
      <c r="N28" s="560">
        <v>-645891.43000000005</v>
      </c>
      <c r="O28" s="484"/>
      <c r="P28" s="484"/>
      <c r="Q28" s="484"/>
      <c r="R28" s="484"/>
      <c r="S28" s="484"/>
      <c r="T28" s="484"/>
      <c r="U28" s="484"/>
      <c r="V28" s="484"/>
      <c r="W28" s="476"/>
      <c r="X28" s="560">
        <v>-748794.26</v>
      </c>
      <c r="Y28" s="109"/>
      <c r="AA28" s="110"/>
    </row>
    <row r="29" spans="1:38">
      <c r="A29" s="194" t="s">
        <v>817</v>
      </c>
      <c r="C29" s="108"/>
      <c r="E29" s="109"/>
      <c r="F29" s="484"/>
      <c r="G29" s="476"/>
      <c r="H29" s="484"/>
      <c r="I29" s="484"/>
      <c r="J29" s="484"/>
      <c r="K29" s="484"/>
      <c r="L29" s="484"/>
      <c r="M29" s="484"/>
      <c r="N29" s="484"/>
      <c r="O29" s="484"/>
      <c r="P29" s="484"/>
      <c r="Q29" s="484"/>
      <c r="R29" s="484"/>
      <c r="S29" s="484"/>
      <c r="T29" s="484"/>
      <c r="U29" s="484"/>
      <c r="V29" s="484"/>
      <c r="W29" s="476"/>
      <c r="X29" s="484"/>
      <c r="Y29" s="109"/>
      <c r="AA29" s="110"/>
    </row>
    <row r="30" spans="1:38">
      <c r="A30" s="194" t="s">
        <v>182</v>
      </c>
      <c r="C30" s="108"/>
      <c r="E30" s="109"/>
      <c r="F30" s="484"/>
      <c r="G30" s="476"/>
      <c r="H30" s="484"/>
      <c r="I30" s="484"/>
      <c r="J30" s="484"/>
      <c r="K30" s="484"/>
      <c r="L30" s="484"/>
      <c r="M30" s="484"/>
      <c r="N30" s="560">
        <f>N25-N28</f>
        <v>-6975479.5680000242</v>
      </c>
      <c r="O30" s="484"/>
      <c r="P30" s="484"/>
      <c r="Q30" s="484"/>
      <c r="R30" s="484"/>
      <c r="S30" s="484"/>
      <c r="T30" s="484"/>
      <c r="U30" s="484"/>
      <c r="V30" s="484"/>
      <c r="W30" s="476"/>
      <c r="X30" s="560">
        <f>X25-X28</f>
        <v>7539755.9800000098</v>
      </c>
      <c r="Y30" s="109"/>
      <c r="AA30" s="110"/>
    </row>
    <row r="31" spans="1:38" ht="15.75" customHeight="1">
      <c r="A31" s="116"/>
      <c r="C31" s="108"/>
      <c r="E31" s="109"/>
      <c r="F31" s="631"/>
      <c r="G31" s="102"/>
      <c r="H31" s="631"/>
      <c r="I31" s="631"/>
      <c r="J31" s="631"/>
      <c r="K31" s="631"/>
      <c r="L31" s="631"/>
      <c r="M31" s="631"/>
      <c r="N31" s="631"/>
      <c r="O31" s="631"/>
      <c r="P31" s="631"/>
      <c r="Q31" s="631"/>
      <c r="R31" s="631"/>
      <c r="S31" s="631"/>
      <c r="T31" s="631"/>
      <c r="U31" s="631"/>
      <c r="V31" s="631"/>
      <c r="W31" s="102"/>
      <c r="X31" s="631"/>
      <c r="Y31" s="109"/>
      <c r="AA31" s="110"/>
    </row>
    <row r="32" spans="1:38">
      <c r="A32" s="131" t="s">
        <v>42</v>
      </c>
      <c r="B32" s="473"/>
      <c r="C32" s="473"/>
      <c r="D32" s="473"/>
      <c r="E32" s="134"/>
      <c r="F32" s="134"/>
      <c r="G32" s="137"/>
      <c r="H32" s="137"/>
      <c r="I32" s="137"/>
      <c r="J32" s="137"/>
      <c r="K32" s="137"/>
      <c r="L32" s="137"/>
      <c r="M32" s="137"/>
      <c r="N32" s="137"/>
      <c r="O32" s="137"/>
      <c r="P32" s="137"/>
      <c r="Q32" s="137"/>
      <c r="R32" s="134"/>
      <c r="S32" s="134"/>
      <c r="T32" s="134"/>
      <c r="U32" s="134"/>
      <c r="V32" s="473"/>
      <c r="W32" s="473"/>
      <c r="X32" s="473"/>
      <c r="AA32" s="28"/>
      <c r="AB32" s="28"/>
      <c r="AC32" s="28"/>
    </row>
    <row r="33" spans="1:24" s="28" customFormat="1" ht="24" customHeight="1">
      <c r="A33" s="131" t="s">
        <v>43</v>
      </c>
      <c r="B33" s="134"/>
      <c r="C33" s="134"/>
      <c r="D33" s="134"/>
      <c r="E33" s="134"/>
      <c r="F33" s="134"/>
      <c r="G33" s="137"/>
      <c r="H33" s="137"/>
      <c r="I33" s="137"/>
      <c r="J33" s="137"/>
      <c r="K33" s="137"/>
      <c r="L33" s="137"/>
      <c r="M33" s="137"/>
      <c r="N33" s="137"/>
      <c r="O33" s="137"/>
      <c r="P33" s="137"/>
      <c r="Q33" s="137"/>
      <c r="R33" s="134"/>
      <c r="S33" s="134"/>
      <c r="T33" s="134"/>
      <c r="U33" s="134"/>
      <c r="V33" s="134"/>
      <c r="W33" s="134"/>
      <c r="X33" s="134"/>
    </row>
    <row r="34" spans="1:24" s="28" customFormat="1" ht="24" customHeight="1">
      <c r="A34" s="631"/>
    </row>
    <row r="35" spans="1:24" ht="24" customHeight="1">
      <c r="E35" s="107">
        <f>SUM(E27:E34)</f>
        <v>0</v>
      </c>
    </row>
  </sheetData>
  <pageMargins left="0.70866141732283472" right="0.70866141732283472" top="0.74803149606299213" bottom="0.74803149606299213" header="0.31496062992125984" footer="0.31496062992125984"/>
  <pageSetup paperSize="9" scale="73" orientation="landscape" verticalDpi="0" r:id="rId1"/>
  <rowBreaks count="1" manualBreakCount="1">
    <brk id="31" max="24" man="1"/>
  </rowBreaks>
  <colBreaks count="1" manualBreakCount="1">
    <brk id="24" max="32"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sheetPr>
  <dimension ref="A1:M109"/>
  <sheetViews>
    <sheetView topLeftCell="A79" zoomScale="80" zoomScaleNormal="80" zoomScaleSheetLayoutView="80" workbookViewId="0">
      <selection activeCell="O92" sqref="O92"/>
    </sheetView>
  </sheetViews>
  <sheetFormatPr defaultColWidth="11.42578125" defaultRowHeight="27.75" customHeight="1"/>
  <cols>
    <col min="1" max="2" width="11.42578125" style="3" customWidth="1"/>
    <col min="3" max="3" width="9.140625" style="3" customWidth="1"/>
    <col min="4" max="4" width="8" style="3" customWidth="1"/>
    <col min="5" max="5" width="15.42578125" style="3" customWidth="1"/>
    <col min="6" max="6" width="1.42578125" style="3" customWidth="1"/>
    <col min="7" max="7" width="15.42578125" style="3" customWidth="1"/>
    <col min="8" max="8" width="1.42578125" style="3" customWidth="1"/>
    <col min="9" max="9" width="15.42578125" style="3" customWidth="1"/>
    <col min="10" max="10" width="1.42578125" style="3" customWidth="1"/>
    <col min="11" max="11" width="16" style="3" customWidth="1"/>
    <col min="12" max="12" width="3.140625" style="3" customWidth="1"/>
    <col min="13" max="13" width="1.140625" style="3" customWidth="1"/>
    <col min="14" max="14" width="11.42578125" style="3"/>
    <col min="15" max="15" width="11.85546875" style="3" bestFit="1" customWidth="1"/>
    <col min="16" max="16384" width="11.42578125" style="3"/>
  </cols>
  <sheetData>
    <row r="1" spans="1:12" ht="27" customHeight="1">
      <c r="A1" s="474" t="s">
        <v>780</v>
      </c>
      <c r="B1" s="475"/>
      <c r="C1" s="475"/>
      <c r="D1" s="475"/>
      <c r="E1" s="475"/>
      <c r="F1" s="475"/>
      <c r="G1" s="475"/>
      <c r="H1" s="475"/>
      <c r="I1" s="475"/>
      <c r="J1" s="475"/>
      <c r="K1" s="475"/>
      <c r="L1" s="1"/>
    </row>
    <row r="2" spans="1:12" ht="21.75">
      <c r="C2" s="67"/>
      <c r="D2" s="67"/>
      <c r="E2" s="68"/>
      <c r="F2" s="1"/>
      <c r="G2" s="1"/>
      <c r="H2" s="1"/>
      <c r="J2" s="74"/>
      <c r="L2" s="1"/>
    </row>
    <row r="3" spans="1:12" ht="23.25" customHeight="1">
      <c r="A3" s="214" t="s">
        <v>596</v>
      </c>
      <c r="E3" s="264"/>
      <c r="F3" s="264"/>
      <c r="G3" s="265"/>
      <c r="H3" s="265"/>
      <c r="I3" s="265"/>
      <c r="J3" s="265"/>
      <c r="K3" s="265"/>
      <c r="L3" s="265"/>
    </row>
    <row r="4" spans="1:12" ht="23.25" customHeight="1">
      <c r="A4" s="268" t="s">
        <v>597</v>
      </c>
      <c r="E4" s="264"/>
      <c r="F4" s="264"/>
      <c r="G4" s="265"/>
      <c r="H4" s="265"/>
      <c r="I4" s="265"/>
      <c r="J4" s="265"/>
      <c r="K4" s="265"/>
      <c r="L4" s="265"/>
    </row>
    <row r="5" spans="1:12" ht="23.25" customHeight="1">
      <c r="B5" s="3" t="s">
        <v>194</v>
      </c>
      <c r="E5" s="264"/>
      <c r="F5" s="264"/>
      <c r="G5" s="265"/>
      <c r="H5" s="265"/>
      <c r="I5" s="265"/>
      <c r="J5" s="265"/>
      <c r="K5" s="265"/>
      <c r="L5" s="265"/>
    </row>
    <row r="6" spans="1:12" ht="23.25" customHeight="1">
      <c r="A6" s="256" t="s">
        <v>539</v>
      </c>
      <c r="E6" s="264"/>
      <c r="F6" s="264"/>
      <c r="G6" s="265"/>
      <c r="H6" s="265"/>
      <c r="I6" s="265"/>
      <c r="J6" s="265"/>
      <c r="K6" s="265"/>
      <c r="L6" s="265"/>
    </row>
    <row r="7" spans="1:12" ht="23.25" customHeight="1">
      <c r="A7" s="256" t="s">
        <v>538</v>
      </c>
      <c r="E7" s="264"/>
      <c r="F7" s="264"/>
      <c r="G7" s="265"/>
      <c r="H7" s="265"/>
      <c r="I7" s="265"/>
      <c r="J7" s="265"/>
      <c r="K7" s="265"/>
      <c r="L7" s="265"/>
    </row>
    <row r="8" spans="1:12" ht="23.25" customHeight="1">
      <c r="B8" s="3" t="s">
        <v>540</v>
      </c>
      <c r="E8" s="264"/>
      <c r="F8" s="264"/>
      <c r="G8" s="265"/>
      <c r="H8" s="265"/>
      <c r="I8" s="265"/>
      <c r="J8" s="265"/>
      <c r="K8" s="265"/>
      <c r="L8" s="265"/>
    </row>
    <row r="9" spans="1:12" ht="23.25" customHeight="1">
      <c r="A9" s="256" t="s">
        <v>195</v>
      </c>
      <c r="E9" s="264"/>
      <c r="F9" s="264"/>
      <c r="G9" s="265"/>
      <c r="H9" s="265"/>
      <c r="I9" s="265"/>
      <c r="J9" s="265"/>
      <c r="K9" s="265"/>
      <c r="L9" s="265"/>
    </row>
    <row r="10" spans="1:12" ht="15" customHeight="1">
      <c r="A10" s="256"/>
      <c r="E10" s="264"/>
      <c r="F10" s="264"/>
      <c r="G10" s="265"/>
      <c r="H10" s="265"/>
      <c r="I10" s="265"/>
      <c r="J10" s="265"/>
      <c r="K10" s="265"/>
      <c r="L10" s="265"/>
    </row>
    <row r="11" spans="1:12" ht="23.25" customHeight="1">
      <c r="A11" s="267" t="s">
        <v>25</v>
      </c>
      <c r="B11" s="3" t="s">
        <v>316</v>
      </c>
      <c r="E11" s="264"/>
      <c r="F11" s="264"/>
      <c r="G11" s="265"/>
      <c r="H11" s="265"/>
      <c r="I11" s="265"/>
      <c r="J11" s="265"/>
      <c r="K11" s="265"/>
      <c r="L11" s="265"/>
    </row>
    <row r="12" spans="1:12" ht="23.25" customHeight="1">
      <c r="B12" s="3" t="s">
        <v>196</v>
      </c>
      <c r="E12" s="264"/>
      <c r="F12" s="264"/>
      <c r="G12" s="265"/>
      <c r="H12" s="265"/>
      <c r="I12" s="265"/>
      <c r="J12" s="265"/>
      <c r="K12" s="265"/>
      <c r="L12" s="265"/>
    </row>
    <row r="13" spans="1:12" ht="23.25" customHeight="1">
      <c r="A13" s="256" t="s">
        <v>197</v>
      </c>
      <c r="E13" s="264"/>
      <c r="F13" s="264"/>
      <c r="G13" s="265"/>
      <c r="H13" s="265"/>
      <c r="I13" s="265"/>
      <c r="J13" s="265"/>
      <c r="K13" s="265"/>
      <c r="L13" s="265"/>
    </row>
    <row r="14" spans="1:12" ht="15" customHeight="1">
      <c r="A14" s="256"/>
      <c r="E14" s="264"/>
      <c r="F14" s="264"/>
      <c r="G14" s="265"/>
      <c r="H14" s="265"/>
      <c r="I14" s="265"/>
      <c r="J14" s="265"/>
      <c r="K14" s="265"/>
      <c r="L14" s="265"/>
    </row>
    <row r="15" spans="1:12" ht="23.25" customHeight="1">
      <c r="A15" s="267" t="s">
        <v>26</v>
      </c>
      <c r="B15" s="3" t="s">
        <v>198</v>
      </c>
      <c r="E15" s="264"/>
      <c r="F15" s="264"/>
      <c r="G15" s="265"/>
      <c r="H15" s="265"/>
      <c r="I15" s="265"/>
      <c r="J15" s="265"/>
      <c r="K15" s="265"/>
      <c r="L15" s="265"/>
    </row>
    <row r="16" spans="1:12" ht="23.25" customHeight="1">
      <c r="B16" s="3" t="s">
        <v>541</v>
      </c>
      <c r="E16" s="264"/>
      <c r="F16" s="264"/>
      <c r="G16" s="265"/>
      <c r="H16" s="265"/>
      <c r="I16" s="265"/>
      <c r="J16" s="265"/>
      <c r="K16" s="265"/>
      <c r="L16" s="265"/>
    </row>
    <row r="17" spans="1:12" ht="23.25" customHeight="1">
      <c r="A17" s="256" t="s">
        <v>542</v>
      </c>
      <c r="E17" s="264"/>
      <c r="F17" s="264"/>
      <c r="G17" s="265"/>
      <c r="H17" s="265"/>
      <c r="I17" s="265"/>
      <c r="J17" s="265"/>
      <c r="K17" s="265"/>
      <c r="L17" s="265"/>
    </row>
    <row r="18" spans="1:12" ht="23.25" customHeight="1">
      <c r="A18" s="256" t="s">
        <v>543</v>
      </c>
      <c r="E18" s="264"/>
      <c r="F18" s="264"/>
      <c r="G18" s="265"/>
      <c r="H18" s="265"/>
      <c r="I18" s="265"/>
      <c r="J18" s="265"/>
      <c r="K18" s="265"/>
      <c r="L18" s="265"/>
    </row>
    <row r="19" spans="1:12" ht="23.25" customHeight="1">
      <c r="A19" s="256" t="s">
        <v>199</v>
      </c>
      <c r="E19" s="264"/>
      <c r="F19" s="264"/>
      <c r="G19" s="265"/>
      <c r="H19" s="265"/>
      <c r="I19" s="265"/>
      <c r="J19" s="265"/>
      <c r="K19" s="265"/>
      <c r="L19" s="265"/>
    </row>
    <row r="20" spans="1:12" ht="15" customHeight="1">
      <c r="A20" s="256"/>
      <c r="E20" s="264"/>
      <c r="F20" s="264"/>
      <c r="G20" s="265"/>
      <c r="H20" s="265"/>
      <c r="I20" s="265"/>
      <c r="J20" s="265"/>
      <c r="K20" s="265"/>
      <c r="L20" s="265"/>
    </row>
    <row r="21" spans="1:12" ht="23.25" customHeight="1">
      <c r="A21" s="267" t="s">
        <v>27</v>
      </c>
      <c r="B21" s="3" t="s">
        <v>200</v>
      </c>
      <c r="E21" s="264"/>
      <c r="F21" s="264"/>
      <c r="G21" s="265"/>
      <c r="H21" s="265"/>
      <c r="I21" s="265"/>
      <c r="J21" s="265"/>
      <c r="K21" s="265"/>
      <c r="L21" s="265"/>
    </row>
    <row r="22" spans="1:12" ht="23.25" customHeight="1">
      <c r="A22" s="256"/>
      <c r="B22" s="3" t="s">
        <v>544</v>
      </c>
      <c r="E22" s="264"/>
      <c r="F22" s="264"/>
      <c r="G22" s="265"/>
      <c r="H22" s="265"/>
      <c r="I22" s="265"/>
      <c r="J22" s="265"/>
      <c r="K22" s="265"/>
      <c r="L22" s="265"/>
    </row>
    <row r="23" spans="1:12" ht="23.25" customHeight="1">
      <c r="A23" s="256" t="s">
        <v>545</v>
      </c>
      <c r="E23" s="264"/>
      <c r="F23" s="264"/>
      <c r="G23" s="265"/>
      <c r="H23" s="265"/>
      <c r="I23" s="265"/>
      <c r="J23" s="265"/>
      <c r="K23" s="265"/>
      <c r="L23" s="265"/>
    </row>
    <row r="24" spans="1:12" ht="23.25" customHeight="1">
      <c r="A24" s="256" t="s">
        <v>201</v>
      </c>
      <c r="E24" s="264"/>
      <c r="F24" s="264"/>
      <c r="G24" s="265"/>
      <c r="H24" s="265"/>
      <c r="I24" s="265"/>
      <c r="J24" s="265"/>
      <c r="K24" s="265"/>
      <c r="L24" s="265"/>
    </row>
    <row r="25" spans="1:12" ht="23.25" customHeight="1">
      <c r="A25" s="256" t="s">
        <v>202</v>
      </c>
      <c r="E25" s="264"/>
      <c r="F25" s="264"/>
      <c r="G25" s="265"/>
      <c r="H25" s="265"/>
      <c r="I25" s="265"/>
      <c r="J25" s="265"/>
      <c r="K25" s="265"/>
      <c r="L25" s="265"/>
    </row>
    <row r="26" spans="1:12" ht="15" customHeight="1">
      <c r="A26" s="256"/>
      <c r="E26" s="264"/>
      <c r="F26" s="264"/>
      <c r="G26" s="265"/>
      <c r="H26" s="265"/>
      <c r="I26" s="265"/>
      <c r="J26" s="265"/>
      <c r="K26" s="265"/>
      <c r="L26" s="265"/>
    </row>
    <row r="27" spans="1:12" ht="23.25" customHeight="1">
      <c r="A27" s="267" t="s">
        <v>28</v>
      </c>
      <c r="B27" s="3" t="s">
        <v>203</v>
      </c>
      <c r="E27" s="264"/>
      <c r="F27" s="264"/>
      <c r="G27" s="265"/>
      <c r="H27" s="265"/>
      <c r="I27" s="265"/>
      <c r="J27" s="265"/>
      <c r="K27" s="265"/>
      <c r="L27" s="265"/>
    </row>
    <row r="28" spans="1:12" ht="23.25" customHeight="1">
      <c r="B28" s="3" t="s">
        <v>546</v>
      </c>
      <c r="E28" s="264"/>
      <c r="F28" s="264"/>
      <c r="G28" s="265"/>
      <c r="H28" s="265"/>
      <c r="I28" s="265"/>
      <c r="J28" s="265"/>
      <c r="K28" s="265"/>
      <c r="L28" s="265"/>
    </row>
    <row r="29" spans="1:12" ht="21.75">
      <c r="A29" s="256" t="s">
        <v>547</v>
      </c>
      <c r="E29" s="264"/>
      <c r="F29" s="264"/>
      <c r="G29" s="265"/>
      <c r="H29" s="265"/>
      <c r="I29" s="265"/>
      <c r="J29" s="265"/>
      <c r="K29" s="265"/>
      <c r="L29" s="265"/>
    </row>
    <row r="30" spans="1:12" ht="23.25" customHeight="1">
      <c r="A30" s="256" t="s">
        <v>204</v>
      </c>
      <c r="E30" s="264"/>
      <c r="F30" s="264"/>
      <c r="G30" s="265"/>
      <c r="H30" s="265"/>
      <c r="I30" s="265"/>
      <c r="J30" s="265"/>
      <c r="K30" s="265"/>
      <c r="L30" s="265"/>
    </row>
    <row r="31" spans="1:12" ht="27" customHeight="1">
      <c r="A31" s="256"/>
      <c r="E31" s="264"/>
      <c r="F31" s="264"/>
      <c r="G31" s="265"/>
      <c r="H31" s="265"/>
      <c r="I31" s="265"/>
      <c r="J31" s="265"/>
      <c r="K31" s="265"/>
      <c r="L31" s="265"/>
    </row>
    <row r="32" spans="1:12" ht="27" customHeight="1">
      <c r="A32" s="256"/>
      <c r="E32" s="264"/>
      <c r="F32" s="264"/>
      <c r="G32" s="265"/>
      <c r="H32" s="265"/>
      <c r="I32" s="265"/>
      <c r="J32" s="265"/>
      <c r="K32" s="265"/>
      <c r="L32" s="265"/>
    </row>
    <row r="33" spans="1:12" ht="27" customHeight="1">
      <c r="A33" s="256"/>
      <c r="E33" s="264"/>
      <c r="F33" s="264"/>
      <c r="G33" s="265"/>
      <c r="H33" s="265"/>
      <c r="I33" s="265"/>
      <c r="J33" s="265"/>
      <c r="K33" s="265"/>
      <c r="L33" s="265"/>
    </row>
    <row r="34" spans="1:12" ht="27" customHeight="1">
      <c r="A34" s="256"/>
      <c r="E34" s="264"/>
      <c r="F34" s="264"/>
      <c r="G34" s="265"/>
      <c r="H34" s="265"/>
      <c r="I34" s="265"/>
      <c r="J34" s="265"/>
      <c r="K34" s="265"/>
      <c r="L34" s="265"/>
    </row>
    <row r="35" spans="1:12" s="6" customFormat="1" ht="24" customHeight="1">
      <c r="A35" s="131" t="s">
        <v>42</v>
      </c>
      <c r="B35" s="135"/>
      <c r="C35" s="261"/>
      <c r="D35" s="262"/>
      <c r="E35" s="262"/>
      <c r="F35" s="262"/>
      <c r="G35" s="262"/>
      <c r="H35" s="263"/>
      <c r="I35" s="261"/>
      <c r="J35" s="136"/>
      <c r="K35" s="136"/>
      <c r="L35" s="8"/>
    </row>
    <row r="36" spans="1:12" s="6" customFormat="1" ht="24" customHeight="1">
      <c r="A36" s="131" t="s">
        <v>43</v>
      </c>
      <c r="B36" s="135"/>
      <c r="C36" s="261"/>
      <c r="D36" s="262"/>
      <c r="E36" s="262"/>
      <c r="F36" s="262"/>
      <c r="G36" s="262"/>
      <c r="H36" s="263"/>
      <c r="I36" s="261"/>
      <c r="J36" s="136"/>
      <c r="K36" s="136"/>
      <c r="L36" s="8"/>
    </row>
    <row r="37" spans="1:12" ht="27" customHeight="1">
      <c r="A37" s="474" t="s">
        <v>788</v>
      </c>
      <c r="B37" s="475"/>
      <c r="C37" s="475"/>
      <c r="D37" s="475"/>
      <c r="E37" s="475"/>
      <c r="F37" s="475"/>
      <c r="G37" s="475"/>
      <c r="H37" s="475"/>
      <c r="I37" s="475"/>
      <c r="J37" s="475"/>
      <c r="K37" s="475"/>
      <c r="L37" s="1"/>
    </row>
    <row r="38" spans="1:12" ht="21.75">
      <c r="E38" s="264"/>
      <c r="F38" s="264"/>
      <c r="G38" s="265"/>
      <c r="H38" s="265"/>
      <c r="I38" s="265"/>
      <c r="J38" s="265"/>
      <c r="K38" s="265"/>
      <c r="L38" s="265"/>
    </row>
    <row r="39" spans="1:12" ht="21.75">
      <c r="A39" s="214" t="s">
        <v>598</v>
      </c>
      <c r="E39" s="264"/>
      <c r="F39" s="264"/>
      <c r="G39" s="265"/>
      <c r="H39" s="265"/>
      <c r="I39" s="265"/>
      <c r="J39" s="265"/>
      <c r="K39" s="265"/>
      <c r="L39" s="265"/>
    </row>
    <row r="40" spans="1:12" ht="21.75">
      <c r="A40" s="268" t="s">
        <v>599</v>
      </c>
      <c r="E40" s="264"/>
      <c r="F40" s="264"/>
      <c r="G40" s="265"/>
      <c r="H40" s="265"/>
      <c r="I40" s="265"/>
      <c r="J40" s="265"/>
      <c r="K40" s="265"/>
      <c r="L40" s="265"/>
    </row>
    <row r="41" spans="1:12" ht="23.25">
      <c r="A41" s="229" t="s">
        <v>205</v>
      </c>
      <c r="B41" s="229" t="s">
        <v>548</v>
      </c>
      <c r="E41" s="264"/>
      <c r="F41" s="264"/>
      <c r="G41" s="265"/>
      <c r="H41" s="265"/>
      <c r="I41" s="265"/>
      <c r="J41" s="265"/>
      <c r="K41" s="265"/>
      <c r="L41" s="265"/>
    </row>
    <row r="42" spans="1:12" ht="23.25">
      <c r="A42" s="229" t="s">
        <v>554</v>
      </c>
      <c r="B42" s="229"/>
      <c r="E42" s="264"/>
      <c r="F42" s="264"/>
      <c r="G42" s="265"/>
      <c r="H42" s="265"/>
      <c r="I42" s="265"/>
      <c r="J42" s="265"/>
      <c r="K42" s="265"/>
      <c r="L42" s="265"/>
    </row>
    <row r="43" spans="1:12" ht="23.25">
      <c r="A43" s="229" t="s">
        <v>818</v>
      </c>
      <c r="B43" s="229"/>
      <c r="E43" s="264"/>
      <c r="F43" s="264"/>
      <c r="G43" s="265"/>
      <c r="H43" s="265"/>
      <c r="I43" s="265"/>
      <c r="J43" s="265"/>
      <c r="K43" s="265"/>
      <c r="L43" s="265"/>
    </row>
    <row r="44" spans="1:12" ht="9.75" customHeight="1">
      <c r="A44" s="229"/>
      <c r="B44" s="229"/>
      <c r="E44" s="264"/>
      <c r="F44" s="264"/>
      <c r="G44" s="265"/>
      <c r="H44" s="265"/>
      <c r="I44" s="265"/>
      <c r="J44" s="265"/>
      <c r="K44" s="265"/>
      <c r="L44" s="265"/>
    </row>
    <row r="45" spans="1:12" ht="23.25">
      <c r="A45" s="230" t="s">
        <v>206</v>
      </c>
      <c r="B45" s="231"/>
      <c r="C45" s="203"/>
      <c r="E45" s="264"/>
      <c r="F45" s="264"/>
      <c r="G45" s="265"/>
      <c r="H45" s="265"/>
      <c r="I45" s="265"/>
      <c r="J45" s="265"/>
      <c r="K45" s="265"/>
      <c r="L45" s="265"/>
    </row>
    <row r="46" spans="1:12" ht="23.25">
      <c r="A46" s="232"/>
      <c r="B46" s="231" t="s">
        <v>321</v>
      </c>
      <c r="C46" s="203"/>
      <c r="E46" s="264"/>
      <c r="F46" s="264"/>
      <c r="G46" s="265"/>
      <c r="H46" s="265"/>
      <c r="I46" s="265"/>
      <c r="J46" s="265"/>
      <c r="K46" s="265"/>
      <c r="L46" s="265"/>
    </row>
    <row r="47" spans="1:12" ht="23.25">
      <c r="A47" s="230" t="s">
        <v>322</v>
      </c>
      <c r="B47" s="231"/>
      <c r="C47" s="203"/>
      <c r="E47" s="264"/>
      <c r="F47" s="264"/>
      <c r="G47" s="265"/>
      <c r="H47" s="265"/>
      <c r="I47" s="265"/>
      <c r="J47" s="265"/>
      <c r="K47" s="265"/>
      <c r="L47" s="265"/>
    </row>
    <row r="48" spans="1:12" ht="23.25">
      <c r="A48" s="233"/>
      <c r="B48" s="233" t="s">
        <v>550</v>
      </c>
      <c r="C48" s="233"/>
      <c r="E48" s="264"/>
      <c r="F48" s="264"/>
      <c r="G48" s="265"/>
      <c r="H48" s="265"/>
      <c r="I48" s="265"/>
      <c r="J48" s="265"/>
      <c r="K48" s="265"/>
      <c r="L48" s="265"/>
    </row>
    <row r="49" spans="1:12" ht="23.25">
      <c r="A49" s="233" t="s">
        <v>549</v>
      </c>
      <c r="B49" s="233"/>
      <c r="C49" s="233"/>
      <c r="E49" s="264"/>
      <c r="F49" s="264"/>
      <c r="G49" s="265"/>
      <c r="H49" s="265"/>
      <c r="I49" s="265"/>
      <c r="J49" s="265"/>
      <c r="K49" s="265"/>
      <c r="L49" s="265"/>
    </row>
    <row r="50" spans="1:12" ht="23.25">
      <c r="A50" s="233"/>
      <c r="B50" s="233" t="s">
        <v>552</v>
      </c>
      <c r="C50" s="233"/>
      <c r="E50" s="264"/>
      <c r="F50" s="264"/>
      <c r="G50" s="265"/>
      <c r="H50" s="265"/>
      <c r="I50" s="265"/>
      <c r="J50" s="265"/>
      <c r="K50" s="265"/>
      <c r="L50" s="265"/>
    </row>
    <row r="51" spans="1:12" ht="23.25">
      <c r="A51" s="233" t="s">
        <v>551</v>
      </c>
      <c r="B51" s="233"/>
      <c r="C51" s="233"/>
      <c r="E51" s="264"/>
      <c r="F51" s="264"/>
      <c r="G51" s="265"/>
      <c r="H51" s="265"/>
      <c r="I51" s="265"/>
      <c r="J51" s="265"/>
      <c r="K51" s="265"/>
      <c r="L51" s="265"/>
    </row>
    <row r="52" spans="1:12" ht="23.25">
      <c r="A52" s="233"/>
      <c r="B52" s="233" t="s">
        <v>207</v>
      </c>
      <c r="C52" s="233"/>
      <c r="E52" s="264"/>
      <c r="F52" s="264"/>
      <c r="G52" s="265"/>
      <c r="H52" s="265"/>
      <c r="I52" s="265"/>
      <c r="J52" s="265"/>
      <c r="K52" s="265"/>
      <c r="L52" s="265"/>
    </row>
    <row r="53" spans="1:12" ht="15" customHeight="1">
      <c r="A53" s="269"/>
      <c r="E53" s="264"/>
      <c r="F53" s="264"/>
      <c r="G53" s="265"/>
      <c r="H53" s="265"/>
      <c r="I53" s="265"/>
      <c r="J53" s="265"/>
      <c r="K53" s="265"/>
      <c r="L53" s="265"/>
    </row>
    <row r="54" spans="1:12" ht="23.25">
      <c r="A54" s="233"/>
      <c r="B54" s="233" t="s">
        <v>747</v>
      </c>
      <c r="E54" s="264"/>
      <c r="F54" s="264"/>
      <c r="G54" s="265"/>
      <c r="H54" s="265"/>
      <c r="I54" s="265"/>
      <c r="J54" s="265"/>
      <c r="K54" s="265"/>
      <c r="L54" s="265"/>
    </row>
    <row r="55" spans="1:12" ht="23.25">
      <c r="A55" s="233" t="s">
        <v>553</v>
      </c>
      <c r="B55" s="233"/>
      <c r="E55" s="264"/>
      <c r="F55" s="264"/>
      <c r="G55" s="265"/>
      <c r="H55" s="265"/>
      <c r="I55" s="265"/>
      <c r="J55" s="265"/>
      <c r="K55" s="265"/>
      <c r="L55" s="265"/>
    </row>
    <row r="56" spans="1:12" ht="23.25">
      <c r="A56" s="230"/>
      <c r="B56" s="231"/>
      <c r="C56" s="231"/>
      <c r="D56" s="231"/>
      <c r="E56" s="231"/>
      <c r="F56" s="234"/>
      <c r="G56" s="231"/>
      <c r="H56" s="231"/>
      <c r="I56" s="231"/>
      <c r="J56" s="231"/>
      <c r="K56" s="235" t="s">
        <v>177</v>
      </c>
      <c r="L56" s="265"/>
    </row>
    <row r="57" spans="1:12" ht="23.25">
      <c r="A57" s="230"/>
      <c r="B57" s="231"/>
      <c r="C57" s="231"/>
      <c r="D57" s="231"/>
      <c r="E57" s="578"/>
      <c r="F57" s="579"/>
      <c r="G57" s="578"/>
      <c r="H57" s="580" t="s">
        <v>627</v>
      </c>
      <c r="I57" s="578"/>
      <c r="J57" s="578"/>
      <c r="K57" s="581"/>
      <c r="L57" s="265"/>
    </row>
    <row r="58" spans="1:12" ht="23.25">
      <c r="A58" s="230"/>
      <c r="B58" s="231"/>
      <c r="C58" s="231"/>
      <c r="D58" s="231"/>
      <c r="E58" s="579" t="s">
        <v>208</v>
      </c>
      <c r="F58" s="234"/>
      <c r="G58" s="579" t="s">
        <v>209</v>
      </c>
      <c r="H58" s="234"/>
      <c r="I58" s="579" t="s">
        <v>210</v>
      </c>
      <c r="J58" s="234"/>
      <c r="K58" s="579" t="s">
        <v>39</v>
      </c>
      <c r="L58" s="265"/>
    </row>
    <row r="59" spans="1:12" ht="23.25">
      <c r="A59" s="230" t="s">
        <v>511</v>
      </c>
      <c r="B59" s="231"/>
      <c r="C59" s="231"/>
      <c r="D59" s="231"/>
      <c r="E59" s="582"/>
      <c r="F59" s="234"/>
      <c r="G59" s="582"/>
      <c r="H59" s="234"/>
      <c r="I59" s="582"/>
      <c r="J59" s="234"/>
      <c r="K59" s="582"/>
      <c r="L59" s="265"/>
    </row>
    <row r="60" spans="1:12" ht="23.25">
      <c r="A60" s="230" t="s">
        <v>512</v>
      </c>
      <c r="B60" s="231"/>
      <c r="E60" s="583"/>
      <c r="F60" s="583"/>
      <c r="G60" s="583"/>
      <c r="H60" s="583"/>
      <c r="I60" s="583"/>
      <c r="J60" s="583"/>
      <c r="K60" s="583"/>
      <c r="L60" s="265"/>
    </row>
    <row r="61" spans="1:12" ht="23.25">
      <c r="A61" s="230" t="s">
        <v>514</v>
      </c>
      <c r="B61" s="231"/>
      <c r="E61" s="583"/>
      <c r="F61" s="583"/>
      <c r="G61" s="583"/>
      <c r="H61" s="583"/>
      <c r="I61" s="583"/>
      <c r="J61" s="583"/>
      <c r="K61" s="583"/>
      <c r="L61" s="265"/>
    </row>
    <row r="62" spans="1:12" ht="21.75">
      <c r="A62" s="266"/>
      <c r="B62" s="3" t="s">
        <v>513</v>
      </c>
      <c r="E62" s="583">
        <v>0</v>
      </c>
      <c r="F62" s="583"/>
      <c r="G62" s="583">
        <v>0</v>
      </c>
      <c r="H62" s="583"/>
      <c r="I62" s="583">
        <v>26843667.800000001</v>
      </c>
      <c r="J62" s="583"/>
      <c r="K62" s="583">
        <f>SUM(E62:I62)</f>
        <v>26843667.800000001</v>
      </c>
      <c r="L62" s="265"/>
    </row>
    <row r="63" spans="1:12" ht="24" thickBot="1">
      <c r="A63" s="230" t="s">
        <v>515</v>
      </c>
      <c r="E63" s="584">
        <f>+E62</f>
        <v>0</v>
      </c>
      <c r="F63" s="583"/>
      <c r="G63" s="584">
        <f>+G62</f>
        <v>0</v>
      </c>
      <c r="H63" s="583"/>
      <c r="I63" s="584">
        <f>+I62</f>
        <v>26843667.800000001</v>
      </c>
      <c r="J63" s="583"/>
      <c r="K63" s="584">
        <f>+K62</f>
        <v>26843667.800000001</v>
      </c>
      <c r="L63" s="265"/>
    </row>
    <row r="64" spans="1:12" ht="22.5" thickTop="1">
      <c r="A64" s="266"/>
      <c r="E64" s="264"/>
      <c r="F64" s="264"/>
      <c r="G64" s="265"/>
      <c r="H64" s="265"/>
      <c r="I64" s="265"/>
      <c r="J64" s="265"/>
      <c r="K64" s="265"/>
      <c r="L64" s="265"/>
    </row>
    <row r="65" spans="1:13" ht="21.75">
      <c r="A65" s="266"/>
      <c r="B65" s="3" t="s">
        <v>211</v>
      </c>
      <c r="E65" s="264"/>
      <c r="F65" s="264"/>
      <c r="G65" s="265"/>
      <c r="H65" s="265"/>
      <c r="I65" s="265"/>
      <c r="J65" s="265"/>
      <c r="K65" s="265"/>
      <c r="L65" s="265"/>
    </row>
    <row r="66" spans="1:13" ht="21.75">
      <c r="A66" s="266"/>
      <c r="E66" s="264"/>
      <c r="F66" s="264"/>
      <c r="G66" s="265"/>
      <c r="H66" s="265"/>
      <c r="I66" s="265"/>
      <c r="J66" s="265"/>
      <c r="K66" s="265"/>
      <c r="L66" s="265"/>
    </row>
    <row r="67" spans="1:13" ht="21.75">
      <c r="A67" s="266"/>
      <c r="E67" s="264"/>
      <c r="F67" s="264"/>
      <c r="G67" s="265"/>
      <c r="H67" s="265"/>
      <c r="I67" s="265"/>
      <c r="J67" s="265"/>
      <c r="K67" s="265"/>
      <c r="L67" s="265"/>
    </row>
    <row r="68" spans="1:13" ht="21.75">
      <c r="A68" s="266"/>
      <c r="E68" s="264"/>
      <c r="F68" s="264"/>
      <c r="G68" s="265"/>
      <c r="H68" s="265"/>
      <c r="I68" s="265"/>
      <c r="J68" s="265"/>
      <c r="K68" s="265"/>
      <c r="L68" s="265"/>
    </row>
    <row r="69" spans="1:13" s="6" customFormat="1" ht="24" customHeight="1">
      <c r="A69" s="131" t="s">
        <v>42</v>
      </c>
      <c r="B69" s="135"/>
      <c r="C69" s="261"/>
      <c r="D69" s="262"/>
      <c r="E69" s="262"/>
      <c r="F69" s="262"/>
      <c r="G69" s="262"/>
      <c r="H69" s="263"/>
      <c r="I69" s="261"/>
      <c r="J69" s="136"/>
      <c r="K69" s="136"/>
      <c r="L69" s="8"/>
    </row>
    <row r="70" spans="1:13" s="6" customFormat="1" ht="24" customHeight="1">
      <c r="A70" s="131" t="s">
        <v>43</v>
      </c>
      <c r="B70" s="135"/>
      <c r="C70" s="261"/>
      <c r="D70" s="262"/>
      <c r="E70" s="262"/>
      <c r="F70" s="262"/>
      <c r="G70" s="262"/>
      <c r="H70" s="263"/>
      <c r="I70" s="261"/>
      <c r="J70" s="136"/>
      <c r="K70" s="136"/>
      <c r="L70" s="8"/>
    </row>
    <row r="71" spans="1:13" ht="27" customHeight="1">
      <c r="A71" s="474" t="s">
        <v>789</v>
      </c>
      <c r="B71" s="475"/>
      <c r="C71" s="475"/>
      <c r="D71" s="475"/>
      <c r="E71" s="475"/>
      <c r="F71" s="475"/>
      <c r="G71" s="475"/>
      <c r="H71" s="475"/>
      <c r="I71" s="475"/>
      <c r="J71" s="475"/>
      <c r="K71" s="475"/>
      <c r="L71" s="1"/>
    </row>
    <row r="72" spans="1:13" ht="21.75">
      <c r="A72" s="266"/>
      <c r="E72" s="264"/>
      <c r="F72" s="264"/>
      <c r="G72" s="265"/>
      <c r="H72" s="265"/>
      <c r="I72" s="265"/>
      <c r="J72" s="265"/>
      <c r="K72" s="265"/>
      <c r="L72" s="265"/>
    </row>
    <row r="73" spans="1:13" s="33" customFormat="1" ht="21.75">
      <c r="A73" s="215" t="s">
        <v>600</v>
      </c>
    </row>
    <row r="74" spans="1:13" s="33" customFormat="1" ht="21.75">
      <c r="A74" s="270" t="s">
        <v>212</v>
      </c>
      <c r="M74" s="29"/>
    </row>
    <row r="75" spans="1:13" s="2" customFormat="1" ht="21.75">
      <c r="B75" s="2" t="s">
        <v>213</v>
      </c>
    </row>
    <row r="76" spans="1:13" s="2" customFormat="1" ht="15" customHeight="1"/>
    <row r="77" spans="1:13" s="2" customFormat="1" ht="21.75">
      <c r="E77" s="51"/>
      <c r="F77" s="52" t="s">
        <v>36</v>
      </c>
      <c r="G77" s="51"/>
      <c r="H77" s="49"/>
      <c r="I77" s="17"/>
      <c r="J77" s="17" t="s">
        <v>37</v>
      </c>
      <c r="K77" s="17"/>
    </row>
    <row r="78" spans="1:13" s="2" customFormat="1" ht="21.75">
      <c r="E78" s="7" t="str">
        <f>'P32-35'!E6</f>
        <v>June 30, 2020</v>
      </c>
      <c r="F78" s="64"/>
      <c r="G78" s="7" t="str">
        <f>'P32-35'!G6</f>
        <v>December 31, 2019</v>
      </c>
      <c r="H78" s="64"/>
      <c r="I78" s="7" t="str">
        <f>'P32-35'!I6</f>
        <v>June 30, 2020</v>
      </c>
      <c r="J78" s="64"/>
      <c r="K78" s="7" t="str">
        <f>'P32-35'!K6</f>
        <v>December 31, 2019</v>
      </c>
    </row>
    <row r="79" spans="1:13" s="2" customFormat="1" ht="21.75">
      <c r="A79" s="144" t="s">
        <v>214</v>
      </c>
      <c r="E79" s="484">
        <v>625000</v>
      </c>
      <c r="F79" s="484"/>
      <c r="G79" s="484">
        <v>625000</v>
      </c>
      <c r="H79" s="484"/>
      <c r="I79" s="484">
        <v>625000</v>
      </c>
      <c r="J79" s="484"/>
      <c r="K79" s="484">
        <v>625000</v>
      </c>
    </row>
    <row r="80" spans="1:13" s="2" customFormat="1" ht="21.75">
      <c r="A80" s="144" t="s">
        <v>215</v>
      </c>
      <c r="E80" s="484">
        <v>206000</v>
      </c>
      <c r="F80" s="484"/>
      <c r="G80" s="484">
        <v>206000</v>
      </c>
      <c r="H80" s="484"/>
      <c r="I80" s="484">
        <v>206000</v>
      </c>
      <c r="J80" s="484"/>
      <c r="K80" s="484">
        <v>206000</v>
      </c>
    </row>
    <row r="81" spans="1:12" s="2" customFormat="1" ht="22.5" thickBot="1">
      <c r="C81" s="3" t="s">
        <v>39</v>
      </c>
      <c r="E81" s="556">
        <f>SUM(E79:E80)</f>
        <v>831000</v>
      </c>
      <c r="F81" s="484"/>
      <c r="G81" s="556">
        <f>SUM(G79:G80)</f>
        <v>831000</v>
      </c>
      <c r="H81" s="484"/>
      <c r="I81" s="556">
        <f>SUM(I79:I80)</f>
        <v>831000</v>
      </c>
      <c r="J81" s="484"/>
      <c r="K81" s="556">
        <f>SUM(K79:K80)</f>
        <v>831000</v>
      </c>
    </row>
    <row r="82" spans="1:12" ht="22.5" thickTop="1">
      <c r="A82" s="266"/>
      <c r="E82" s="264"/>
      <c r="F82" s="264"/>
      <c r="G82" s="265"/>
      <c r="H82" s="265"/>
      <c r="I82" s="265"/>
      <c r="J82" s="265"/>
      <c r="K82" s="265"/>
      <c r="L82" s="265"/>
    </row>
    <row r="83" spans="1:12" s="631" customFormat="1" ht="21.75">
      <c r="A83" s="711" t="s">
        <v>838</v>
      </c>
      <c r="E83" s="264"/>
      <c r="F83" s="264"/>
      <c r="G83" s="265"/>
      <c r="H83" s="265"/>
      <c r="I83" s="265"/>
      <c r="J83" s="265"/>
      <c r="K83" s="265"/>
      <c r="L83" s="265"/>
    </row>
    <row r="84" spans="1:12" s="631" customFormat="1" ht="21.75">
      <c r="A84" s="266"/>
      <c r="B84" s="631" t="s">
        <v>837</v>
      </c>
      <c r="E84" s="264"/>
      <c r="F84" s="264"/>
      <c r="G84" s="265"/>
      <c r="H84" s="265"/>
      <c r="I84" s="265"/>
      <c r="J84" s="265"/>
      <c r="K84" s="265"/>
      <c r="L84" s="265"/>
    </row>
    <row r="85" spans="1:12" s="631" customFormat="1" ht="21.75">
      <c r="A85" s="266" t="s">
        <v>839</v>
      </c>
      <c r="E85" s="264"/>
      <c r="F85" s="264"/>
      <c r="G85" s="265"/>
      <c r="H85" s="265"/>
      <c r="I85" s="265"/>
      <c r="J85" s="265"/>
      <c r="K85" s="265"/>
      <c r="L85" s="265"/>
    </row>
    <row r="86" spans="1:12" s="631" customFormat="1" ht="21.75">
      <c r="A86" s="266" t="s">
        <v>840</v>
      </c>
      <c r="E86" s="264"/>
      <c r="F86" s="264"/>
      <c r="G86" s="265"/>
      <c r="H86" s="265"/>
      <c r="I86" s="265"/>
      <c r="J86" s="265"/>
      <c r="K86" s="265"/>
      <c r="L86" s="265"/>
    </row>
    <row r="87" spans="1:12" s="631" customFormat="1" ht="21.75">
      <c r="A87" s="266"/>
      <c r="E87" s="264"/>
      <c r="F87" s="264"/>
      <c r="G87" s="265"/>
      <c r="H87" s="265"/>
      <c r="I87" s="265"/>
      <c r="J87" s="265"/>
      <c r="K87" s="265"/>
      <c r="L87" s="265"/>
    </row>
    <row r="88" spans="1:12" ht="21.75">
      <c r="A88" s="214" t="s">
        <v>841</v>
      </c>
    </row>
    <row r="89" spans="1:12" ht="23.25">
      <c r="A89" s="229"/>
      <c r="B89" s="229" t="s">
        <v>323</v>
      </c>
    </row>
    <row r="90" spans="1:12" ht="23.25">
      <c r="A90" s="144" t="s">
        <v>748</v>
      </c>
      <c r="B90" s="229"/>
    </row>
    <row r="91" spans="1:12" ht="21.75">
      <c r="A91" s="266"/>
      <c r="E91" s="264"/>
      <c r="F91" s="264"/>
      <c r="G91" s="265"/>
      <c r="H91" s="265"/>
      <c r="I91" s="265"/>
      <c r="J91" s="265"/>
      <c r="K91" s="265"/>
      <c r="L91" s="265"/>
    </row>
    <row r="92" spans="1:12" s="6" customFormat="1" ht="24" customHeight="1">
      <c r="A92" s="131" t="s">
        <v>42</v>
      </c>
      <c r="B92" s="135"/>
      <c r="C92" s="261"/>
      <c r="D92" s="262"/>
      <c r="E92" s="262"/>
      <c r="F92" s="262"/>
      <c r="G92" s="262"/>
      <c r="H92" s="263"/>
      <c r="I92" s="261"/>
      <c r="J92" s="136"/>
      <c r="K92" s="136"/>
      <c r="L92" s="8"/>
    </row>
    <row r="93" spans="1:12" s="6" customFormat="1" ht="24" customHeight="1">
      <c r="A93" s="131" t="s">
        <v>43</v>
      </c>
      <c r="B93" s="135"/>
      <c r="C93" s="261"/>
      <c r="D93" s="262"/>
      <c r="E93" s="262"/>
      <c r="F93" s="262"/>
      <c r="G93" s="262"/>
      <c r="H93" s="263"/>
      <c r="I93" s="261"/>
      <c r="J93" s="136"/>
      <c r="K93" s="136"/>
      <c r="L93" s="8"/>
    </row>
    <row r="94" spans="1:12" ht="21.75">
      <c r="A94" s="474"/>
      <c r="B94" s="475"/>
      <c r="C94" s="475"/>
      <c r="D94" s="475"/>
      <c r="E94" s="475"/>
      <c r="F94" s="475"/>
      <c r="G94" s="475"/>
      <c r="H94" s="475"/>
      <c r="I94" s="475"/>
      <c r="J94" s="475"/>
      <c r="K94" s="475"/>
      <c r="L94" s="76"/>
    </row>
    <row r="95" spans="1:12" ht="21.75">
      <c r="F95" s="68"/>
      <c r="H95" s="76"/>
      <c r="L95" s="76"/>
    </row>
    <row r="96" spans="1:12" s="2" customFormat="1" ht="15" customHeight="1"/>
    <row r="97" s="2" customFormat="1" ht="24" customHeight="1"/>
    <row r="98" s="2" customFormat="1" ht="24" customHeight="1"/>
    <row r="99" s="2" customFormat="1" ht="24" customHeight="1"/>
    <row r="100" s="2" customFormat="1" ht="24" customHeight="1"/>
    <row r="101" s="2" customFormat="1" ht="24" customHeight="1"/>
    <row r="102" s="2" customFormat="1" ht="24" customHeight="1"/>
    <row r="103" s="2" customFormat="1" ht="24" customHeight="1"/>
    <row r="104" s="2" customFormat="1" ht="24" customHeight="1"/>
    <row r="105" s="2" customFormat="1" ht="24" customHeight="1"/>
    <row r="106" s="2" customFormat="1" ht="24" customHeight="1"/>
    <row r="107" s="2" customFormat="1" ht="24" customHeight="1"/>
    <row r="108" s="2" customFormat="1" ht="24" customHeight="1"/>
    <row r="109" s="2" customFormat="1" ht="24" customHeight="1"/>
  </sheetData>
  <sheetProtection selectLockedCells="1" selectUnlockedCells="1"/>
  <pageMargins left="0.6692913385826772" right="0.19685039370078741" top="0.6692913385826772" bottom="0.19685039370078741" header="0.51181102362204722" footer="0.43307086614173229"/>
  <pageSetup paperSize="9" scale="94" firstPageNumber="0" orientation="portrait" r:id="rId1"/>
  <headerFooter alignWithMargins="0"/>
  <rowBreaks count="3" manualBreakCount="3">
    <brk id="36" max="11" man="1"/>
    <brk id="70" max="11" man="1"/>
    <brk id="93" max="11"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AD114"/>
  <sheetViews>
    <sheetView zoomScale="90" zoomScaleNormal="90" zoomScaleSheetLayoutView="80" workbookViewId="0">
      <selection activeCell="O92" sqref="O92"/>
    </sheetView>
  </sheetViews>
  <sheetFormatPr defaultColWidth="11.42578125" defaultRowHeight="26.1" customHeight="1"/>
  <cols>
    <col min="1" max="1" width="9.7109375" style="2" customWidth="1"/>
    <col min="2" max="2" width="11.42578125" style="2" customWidth="1"/>
    <col min="3" max="3" width="8.42578125" style="2" customWidth="1"/>
    <col min="4" max="4" width="1" style="2" customWidth="1"/>
    <col min="5" max="5" width="12" style="2" customWidth="1"/>
    <col min="6" max="6" width="0.85546875" style="2" customWidth="1"/>
    <col min="7" max="7" width="15.42578125" style="2" customWidth="1"/>
    <col min="8" max="8" width="0.85546875" style="2" customWidth="1"/>
    <col min="9" max="9" width="15.42578125" style="2" customWidth="1"/>
    <col min="10" max="10" width="0.85546875" style="2" customWidth="1"/>
    <col min="11" max="11" width="15.42578125" style="2" customWidth="1"/>
    <col min="12" max="12" width="0.85546875" style="2" customWidth="1"/>
    <col min="13" max="13" width="18" style="2" customWidth="1"/>
    <col min="14" max="14" width="0.5703125" style="2" customWidth="1"/>
    <col min="15" max="16384" width="11.42578125" style="2"/>
  </cols>
  <sheetData>
    <row r="1" spans="1:19" s="75" customFormat="1" ht="22.5" customHeight="1">
      <c r="A1" s="133" t="s">
        <v>18</v>
      </c>
      <c r="B1" s="133"/>
      <c r="C1" s="133"/>
      <c r="D1" s="133"/>
      <c r="E1" s="133"/>
      <c r="F1" s="133"/>
      <c r="G1" s="133"/>
      <c r="H1" s="133"/>
      <c r="I1" s="133"/>
      <c r="J1" s="133"/>
      <c r="K1" s="133"/>
      <c r="L1" s="133"/>
      <c r="M1" s="133"/>
      <c r="N1" s="83"/>
      <c r="O1" s="83"/>
      <c r="P1" s="55"/>
      <c r="Q1" s="55"/>
      <c r="R1" s="55"/>
      <c r="S1" s="55"/>
    </row>
    <row r="2" spans="1:19" s="75" customFormat="1" ht="21.75">
      <c r="B2" s="82"/>
      <c r="C2" s="82"/>
      <c r="D2" s="82"/>
      <c r="E2" s="55"/>
      <c r="H2" s="55"/>
      <c r="J2" s="55"/>
      <c r="M2" s="85"/>
      <c r="N2" s="83"/>
      <c r="O2" s="83"/>
      <c r="P2" s="55"/>
      <c r="Q2" s="55"/>
      <c r="R2" s="55"/>
      <c r="S2" s="55"/>
    </row>
    <row r="3" spans="1:19" s="241" customFormat="1" ht="25.5" customHeight="1">
      <c r="A3" s="140" t="s">
        <v>336</v>
      </c>
      <c r="B3" s="308"/>
      <c r="C3" s="308"/>
      <c r="D3" s="308"/>
      <c r="E3" s="308"/>
      <c r="F3" s="308"/>
      <c r="G3" s="308"/>
      <c r="H3" s="308"/>
      <c r="I3" s="308"/>
      <c r="J3" s="308"/>
      <c r="K3" s="308"/>
    </row>
    <row r="4" spans="1:19" s="75" customFormat="1" ht="21.75">
      <c r="A4" s="313"/>
      <c r="B4" s="577" t="s">
        <v>355</v>
      </c>
      <c r="C4" s="319"/>
      <c r="D4" s="322"/>
      <c r="E4" s="318"/>
      <c r="K4" s="311"/>
    </row>
    <row r="5" spans="1:19" s="75" customFormat="1" ht="21.75">
      <c r="A5" s="321" t="s">
        <v>354</v>
      </c>
      <c r="B5" s="318"/>
      <c r="C5" s="319"/>
      <c r="D5" s="322"/>
      <c r="E5" s="318"/>
      <c r="K5" s="311"/>
    </row>
    <row r="6" spans="1:19" s="75" customFormat="1" ht="21.75">
      <c r="A6" s="313"/>
      <c r="B6" s="318" t="s">
        <v>356</v>
      </c>
      <c r="C6" s="319"/>
      <c r="D6" s="322"/>
      <c r="E6" s="318"/>
      <c r="K6" s="311"/>
    </row>
    <row r="7" spans="1:19" s="75" customFormat="1" ht="21.75">
      <c r="A7" s="313" t="s">
        <v>569</v>
      </c>
      <c r="B7" s="318"/>
      <c r="C7" s="319"/>
      <c r="D7" s="322"/>
      <c r="E7" s="318"/>
      <c r="K7" s="311"/>
    </row>
    <row r="8" spans="1:19" s="75" customFormat="1" ht="21.75">
      <c r="A8" s="313" t="s">
        <v>567</v>
      </c>
      <c r="B8" s="318"/>
      <c r="C8" s="319"/>
      <c r="D8" s="322"/>
      <c r="E8" s="318"/>
      <c r="K8" s="311"/>
    </row>
    <row r="9" spans="1:19" s="75" customFormat="1" ht="21.75">
      <c r="A9" s="313" t="s">
        <v>568</v>
      </c>
      <c r="B9" s="318"/>
      <c r="C9" s="319"/>
      <c r="D9" s="322"/>
      <c r="E9" s="318"/>
      <c r="K9" s="311"/>
    </row>
    <row r="10" spans="1:19" s="75" customFormat="1" ht="21.75">
      <c r="A10" s="313"/>
      <c r="B10" s="318" t="s">
        <v>676</v>
      </c>
      <c r="C10" s="319"/>
      <c r="D10" s="322"/>
      <c r="E10" s="318"/>
      <c r="K10" s="311"/>
    </row>
    <row r="11" spans="1:19" s="75" customFormat="1" ht="21.75">
      <c r="A11" s="313" t="s">
        <v>667</v>
      </c>
      <c r="B11" s="318"/>
      <c r="C11" s="319"/>
      <c r="D11" s="322"/>
      <c r="E11" s="318"/>
      <c r="K11" s="311"/>
    </row>
    <row r="12" spans="1:19" s="75" customFormat="1" ht="21.75">
      <c r="A12" s="313"/>
      <c r="B12" s="318" t="s">
        <v>353</v>
      </c>
      <c r="C12" s="319"/>
      <c r="D12" s="322"/>
      <c r="E12" s="318"/>
      <c r="K12" s="311"/>
    </row>
    <row r="13" spans="1:19" s="75" customFormat="1" ht="21.75">
      <c r="A13" s="313"/>
      <c r="B13" s="622" t="s">
        <v>521</v>
      </c>
      <c r="C13" s="319"/>
      <c r="D13" s="322"/>
      <c r="E13" s="318"/>
      <c r="K13" s="311"/>
    </row>
    <row r="14" spans="1:19" s="75" customFormat="1" ht="21.75">
      <c r="A14" s="313" t="s">
        <v>357</v>
      </c>
      <c r="B14" s="622"/>
      <c r="C14" s="319"/>
      <c r="D14" s="322"/>
      <c r="E14" s="318"/>
      <c r="K14" s="311"/>
    </row>
    <row r="15" spans="1:19" s="75" customFormat="1" ht="21.75">
      <c r="A15" s="313"/>
      <c r="B15" s="622" t="s">
        <v>359</v>
      </c>
      <c r="C15" s="319"/>
      <c r="D15" s="322"/>
      <c r="E15" s="318"/>
      <c r="K15" s="311"/>
    </row>
    <row r="16" spans="1:19" s="75" customFormat="1" ht="21.75">
      <c r="A16" s="313" t="s">
        <v>358</v>
      </c>
      <c r="B16" s="622"/>
      <c r="C16" s="319"/>
      <c r="D16" s="322"/>
      <c r="E16" s="318"/>
      <c r="K16" s="311"/>
    </row>
    <row r="17" spans="1:13" s="75" customFormat="1" ht="21.75">
      <c r="A17" s="313"/>
      <c r="B17" s="622" t="s">
        <v>668</v>
      </c>
      <c r="C17" s="319"/>
      <c r="D17" s="322"/>
      <c r="E17" s="318"/>
      <c r="K17" s="311"/>
    </row>
    <row r="18" spans="1:13" s="75" customFormat="1" ht="21.75">
      <c r="A18" s="313"/>
      <c r="B18" s="622"/>
      <c r="C18" s="319"/>
      <c r="D18" s="322"/>
      <c r="E18" s="318"/>
      <c r="K18" s="311"/>
    </row>
    <row r="19" spans="1:13" s="6" customFormat="1" ht="26.1" customHeight="1">
      <c r="A19" s="204" t="s">
        <v>218</v>
      </c>
      <c r="B19" s="75"/>
      <c r="C19" s="75"/>
      <c r="D19" s="75"/>
      <c r="E19" s="8"/>
      <c r="F19" s="8"/>
      <c r="G19" s="8"/>
      <c r="H19" s="8"/>
      <c r="I19" s="8"/>
      <c r="J19" s="8"/>
      <c r="K19" s="8"/>
      <c r="L19" s="8"/>
      <c r="M19" s="8"/>
    </row>
    <row r="20" spans="1:13" s="39" customFormat="1" ht="23.25" customHeight="1">
      <c r="A20" s="39" t="s">
        <v>516</v>
      </c>
      <c r="C20" s="242"/>
      <c r="D20" s="242"/>
      <c r="E20" s="243"/>
      <c r="F20" s="243"/>
      <c r="G20" s="243"/>
      <c r="H20" s="243"/>
      <c r="I20" s="243"/>
      <c r="J20" s="243"/>
      <c r="K20" s="243"/>
    </row>
    <row r="21" spans="1:13" s="39" customFormat="1" ht="21.75" customHeight="1">
      <c r="A21" s="244" t="s">
        <v>518</v>
      </c>
      <c r="C21" s="242"/>
      <c r="D21" s="242"/>
      <c r="E21" s="243"/>
      <c r="F21" s="243"/>
      <c r="G21" s="243"/>
      <c r="H21" s="243"/>
      <c r="I21" s="243"/>
      <c r="J21" s="243"/>
      <c r="K21" s="243"/>
    </row>
    <row r="22" spans="1:13" s="39" customFormat="1" ht="24" customHeight="1">
      <c r="A22" s="244" t="s">
        <v>517</v>
      </c>
      <c r="C22" s="242"/>
      <c r="D22" s="242"/>
      <c r="E22" s="243"/>
      <c r="F22" s="243"/>
      <c r="G22" s="243"/>
      <c r="H22" s="243"/>
      <c r="I22" s="243"/>
      <c r="J22" s="243"/>
      <c r="K22" s="243"/>
    </row>
    <row r="23" spans="1:13" s="6" customFormat="1" ht="7.5" customHeight="1">
      <c r="A23" s="86" t="s">
        <v>1</v>
      </c>
      <c r="B23" s="75"/>
      <c r="C23" s="75"/>
      <c r="D23" s="75"/>
      <c r="E23" s="8"/>
      <c r="F23" s="8"/>
      <c r="G23" s="8"/>
      <c r="H23" s="8"/>
      <c r="I23" s="8"/>
      <c r="J23" s="8"/>
      <c r="K23" s="8"/>
      <c r="L23" s="8"/>
      <c r="M23" s="8"/>
    </row>
    <row r="24" spans="1:13" s="6" customFormat="1" ht="20.25" customHeight="1">
      <c r="A24" s="86"/>
      <c r="B24" s="75"/>
      <c r="C24" s="75"/>
      <c r="D24" s="75"/>
      <c r="E24" s="87" t="s">
        <v>219</v>
      </c>
      <c r="F24" s="8"/>
      <c r="G24" s="88"/>
      <c r="H24" s="87" t="s">
        <v>225</v>
      </c>
      <c r="I24" s="88"/>
      <c r="J24" s="8"/>
      <c r="K24" s="714" t="s">
        <v>77</v>
      </c>
      <c r="L24" s="714"/>
      <c r="M24" s="714"/>
    </row>
    <row r="25" spans="1:13" s="6" customFormat="1" ht="19.5" customHeight="1">
      <c r="A25" s="86"/>
      <c r="B25" s="75"/>
      <c r="C25" s="75"/>
      <c r="D25" s="75"/>
      <c r="E25" s="8"/>
      <c r="F25" s="8"/>
      <c r="G25" s="128" t="s">
        <v>436</v>
      </c>
      <c r="H25" s="129"/>
      <c r="I25" s="128" t="s">
        <v>388</v>
      </c>
      <c r="J25" s="8"/>
      <c r="K25" s="89"/>
      <c r="L25" s="89"/>
      <c r="M25" s="8"/>
    </row>
    <row r="26" spans="1:13" s="6" customFormat="1" ht="24" customHeight="1">
      <c r="A26" s="9" t="s">
        <v>220</v>
      </c>
      <c r="B26" s="75"/>
      <c r="C26" s="75"/>
      <c r="D26" s="75"/>
      <c r="E26" s="8"/>
      <c r="F26" s="8"/>
      <c r="G26" s="8"/>
      <c r="H26" s="8"/>
      <c r="I26" s="8"/>
      <c r="J26" s="8"/>
      <c r="K26" s="89"/>
      <c r="L26" s="89"/>
      <c r="M26" s="8"/>
    </row>
    <row r="27" spans="1:13" s="6" customFormat="1" ht="24" customHeight="1">
      <c r="A27" s="141" t="s">
        <v>221</v>
      </c>
      <c r="B27" s="75"/>
      <c r="C27" s="75"/>
      <c r="D27" s="75"/>
      <c r="E27" s="11" t="s">
        <v>224</v>
      </c>
      <c r="F27" s="8"/>
      <c r="G27" s="18">
        <v>99.99</v>
      </c>
      <c r="H27" s="8"/>
      <c r="I27" s="18">
        <v>99.99</v>
      </c>
      <c r="J27" s="8"/>
      <c r="K27" s="90" t="s">
        <v>74</v>
      </c>
      <c r="L27" s="90"/>
      <c r="M27" s="8"/>
    </row>
    <row r="28" spans="1:13" s="6" customFormat="1" ht="24" customHeight="1">
      <c r="A28" s="141" t="s">
        <v>222</v>
      </c>
      <c r="B28" s="75"/>
      <c r="C28" s="75"/>
      <c r="D28" s="75"/>
      <c r="E28" s="11" t="s">
        <v>224</v>
      </c>
      <c r="G28" s="18">
        <v>99.99</v>
      </c>
      <c r="I28" s="18">
        <v>99.99</v>
      </c>
      <c r="J28" s="8"/>
      <c r="K28" s="8" t="s">
        <v>75</v>
      </c>
      <c r="L28" s="8"/>
      <c r="M28" s="8"/>
    </row>
    <row r="29" spans="1:13" s="6" customFormat="1" ht="24" customHeight="1">
      <c r="A29" s="141" t="s">
        <v>223</v>
      </c>
      <c r="B29" s="75"/>
      <c r="C29" s="75"/>
      <c r="D29" s="75"/>
      <c r="E29" s="11" t="s">
        <v>224</v>
      </c>
      <c r="F29" s="16"/>
      <c r="G29" s="18">
        <v>51</v>
      </c>
      <c r="H29" s="16"/>
      <c r="I29" s="18">
        <v>51</v>
      </c>
      <c r="J29" s="8"/>
      <c r="K29" s="8" t="s">
        <v>76</v>
      </c>
      <c r="L29" s="8"/>
      <c r="M29" s="8"/>
    </row>
    <row r="30" spans="1:13" s="6" customFormat="1" ht="24" customHeight="1">
      <c r="A30" s="9" t="s">
        <v>253</v>
      </c>
      <c r="B30" s="75"/>
      <c r="C30" s="75"/>
      <c r="D30" s="75"/>
      <c r="E30" s="11"/>
      <c r="F30" s="16"/>
      <c r="G30" s="18"/>
      <c r="H30" s="16"/>
      <c r="I30" s="18"/>
      <c r="J30" s="8"/>
      <c r="K30" s="8"/>
      <c r="L30" s="8"/>
      <c r="M30" s="8"/>
    </row>
    <row r="31" spans="1:13" s="6" customFormat="1" ht="24" customHeight="1">
      <c r="A31" s="141" t="s">
        <v>254</v>
      </c>
      <c r="B31" s="75"/>
      <c r="C31" s="75"/>
      <c r="D31" s="75"/>
      <c r="E31" s="11" t="s">
        <v>224</v>
      </c>
      <c r="F31" s="16"/>
      <c r="G31" s="18">
        <v>94.99</v>
      </c>
      <c r="H31" s="16"/>
      <c r="I31" s="18">
        <v>94.99</v>
      </c>
      <c r="J31" s="8"/>
      <c r="K31" s="8" t="s">
        <v>255</v>
      </c>
      <c r="L31" s="8"/>
      <c r="M31" s="8"/>
    </row>
    <row r="32" spans="1:13" s="6" customFormat="1" ht="24" customHeight="1">
      <c r="A32" s="141" t="s">
        <v>256</v>
      </c>
      <c r="B32" s="75"/>
      <c r="C32" s="75"/>
      <c r="D32" s="75"/>
      <c r="E32" s="11"/>
      <c r="F32" s="16"/>
      <c r="G32" s="18"/>
      <c r="H32" s="16"/>
      <c r="I32" s="18"/>
      <c r="J32" s="8"/>
      <c r="K32" s="8"/>
      <c r="L32" s="8"/>
      <c r="M32" s="8"/>
    </row>
    <row r="33" spans="1:30" s="13" customFormat="1" ht="21.95" customHeight="1">
      <c r="A33" s="13" t="s">
        <v>364</v>
      </c>
    </row>
    <row r="34" spans="1:30" s="13" customFormat="1" ht="21.95" customHeight="1">
      <c r="A34" s="244" t="s">
        <v>363</v>
      </c>
    </row>
    <row r="35" spans="1:30" s="13" customFormat="1" ht="21.95" customHeight="1">
      <c r="A35" s="13" t="s">
        <v>519</v>
      </c>
    </row>
    <row r="36" spans="1:30" s="13" customFormat="1" ht="21.95" customHeight="1">
      <c r="A36" s="244" t="s">
        <v>365</v>
      </c>
    </row>
    <row r="37" spans="1:30" s="13" customFormat="1" ht="21.95" customHeight="1">
      <c r="A37" s="244"/>
    </row>
    <row r="38" spans="1:30" s="39" customFormat="1" ht="21.75" customHeight="1">
      <c r="A38" s="324" t="s">
        <v>42</v>
      </c>
      <c r="B38" s="324"/>
      <c r="C38" s="261"/>
      <c r="D38" s="261"/>
      <c r="E38" s="261"/>
      <c r="F38" s="261"/>
      <c r="G38" s="261"/>
      <c r="H38" s="261"/>
      <c r="I38" s="261"/>
      <c r="J38" s="261"/>
      <c r="K38" s="261"/>
      <c r="L38" s="261"/>
      <c r="M38" s="261"/>
    </row>
    <row r="39" spans="1:30" s="39" customFormat="1" ht="21.75" customHeight="1">
      <c r="A39" s="324" t="s">
        <v>43</v>
      </c>
      <c r="B39" s="324"/>
      <c r="C39" s="261"/>
      <c r="D39" s="261"/>
      <c r="E39" s="261"/>
      <c r="F39" s="261"/>
      <c r="G39" s="261"/>
      <c r="H39" s="261"/>
      <c r="I39" s="261"/>
      <c r="J39" s="261"/>
      <c r="K39" s="261"/>
      <c r="L39" s="261"/>
      <c r="M39" s="261"/>
    </row>
    <row r="40" spans="1:30" s="13" customFormat="1" ht="22.5" customHeight="1">
      <c r="A40" s="353" t="s">
        <v>19</v>
      </c>
      <c r="B40" s="263"/>
      <c r="C40" s="263"/>
      <c r="D40" s="263"/>
      <c r="E40" s="263"/>
      <c r="F40" s="263"/>
      <c r="G40" s="263"/>
      <c r="H40" s="263"/>
      <c r="I40" s="263"/>
      <c r="J40" s="263"/>
      <c r="K40" s="263"/>
      <c r="L40" s="263"/>
      <c r="M40" s="263"/>
    </row>
    <row r="41" spans="1:30" s="13" customFormat="1" ht="21.95" customHeight="1">
      <c r="A41" s="244"/>
    </row>
    <row r="42" spans="1:30" s="6" customFormat="1" ht="26.1" customHeight="1">
      <c r="A42" s="204" t="s">
        <v>663</v>
      </c>
      <c r="B42" s="75"/>
      <c r="C42" s="75"/>
      <c r="D42" s="75"/>
      <c r="E42" s="8"/>
      <c r="F42" s="8"/>
      <c r="G42" s="8"/>
      <c r="H42" s="8"/>
      <c r="I42" s="8"/>
      <c r="J42" s="8"/>
      <c r="K42" s="8"/>
      <c r="L42" s="8"/>
      <c r="M42" s="8"/>
    </row>
    <row r="43" spans="1:30" s="347" customFormat="1" ht="23.25" customHeight="1">
      <c r="A43" s="347" t="s">
        <v>360</v>
      </c>
      <c r="P43" s="348"/>
    </row>
    <row r="44" spans="1:30" s="347" customFormat="1" ht="23.25" customHeight="1">
      <c r="A44" s="347" t="s">
        <v>361</v>
      </c>
      <c r="P44" s="348"/>
    </row>
    <row r="45" spans="1:30" s="347" customFormat="1" ht="23.25" customHeight="1">
      <c r="A45" s="347" t="s">
        <v>711</v>
      </c>
      <c r="P45" s="348"/>
    </row>
    <row r="46" spans="1:30" s="347" customFormat="1" ht="23.25" customHeight="1">
      <c r="A46" s="347" t="s">
        <v>362</v>
      </c>
      <c r="P46" s="348"/>
    </row>
    <row r="47" spans="1:30" s="351" customFormat="1" ht="23.25" customHeight="1">
      <c r="A47" s="347" t="s">
        <v>799</v>
      </c>
      <c r="B47" s="347"/>
      <c r="C47" s="347"/>
      <c r="D47" s="347"/>
      <c r="E47" s="347"/>
      <c r="F47" s="347"/>
      <c r="G47" s="347"/>
      <c r="H47" s="347"/>
      <c r="I47" s="347"/>
      <c r="J47" s="347"/>
      <c r="K47" s="349"/>
      <c r="L47" s="349"/>
      <c r="M47" s="350"/>
      <c r="P47" s="352"/>
      <c r="Q47" s="347"/>
      <c r="R47" s="347"/>
      <c r="S47" s="347"/>
      <c r="T47" s="347"/>
      <c r="U47" s="347"/>
      <c r="V47" s="347"/>
      <c r="W47" s="347"/>
      <c r="X47" s="347"/>
      <c r="Y47" s="347"/>
      <c r="Z47" s="347"/>
      <c r="AA47" s="347"/>
      <c r="AB47" s="347"/>
      <c r="AC47" s="347"/>
      <c r="AD47" s="347"/>
    </row>
    <row r="48" spans="1:30" s="351" customFormat="1" ht="23.25" customHeight="1">
      <c r="A48" s="347" t="s">
        <v>798</v>
      </c>
      <c r="B48" s="347"/>
      <c r="C48" s="347"/>
      <c r="D48" s="347"/>
      <c r="E48" s="347"/>
      <c r="F48" s="347"/>
      <c r="G48" s="347"/>
      <c r="H48" s="347"/>
      <c r="I48" s="347"/>
      <c r="J48" s="347"/>
      <c r="K48" s="349"/>
      <c r="L48" s="349"/>
      <c r="M48" s="350"/>
      <c r="P48" s="348"/>
      <c r="Q48" s="347"/>
      <c r="R48" s="347"/>
      <c r="S48" s="347"/>
      <c r="T48" s="347"/>
      <c r="U48" s="347"/>
      <c r="V48" s="347"/>
      <c r="W48" s="347"/>
      <c r="X48" s="347"/>
      <c r="Y48" s="347"/>
      <c r="Z48" s="347"/>
      <c r="AA48" s="347"/>
      <c r="AB48" s="347"/>
      <c r="AC48" s="347"/>
      <c r="AD48" s="347"/>
    </row>
    <row r="49" spans="1:30" s="351" customFormat="1" ht="21" customHeight="1">
      <c r="A49" s="347" t="s">
        <v>800</v>
      </c>
      <c r="B49" s="347"/>
      <c r="C49" s="347"/>
      <c r="D49" s="347"/>
      <c r="E49" s="347"/>
      <c r="F49" s="347"/>
      <c r="G49" s="347"/>
      <c r="H49" s="347"/>
      <c r="I49" s="347"/>
      <c r="J49" s="347"/>
      <c r="K49" s="349"/>
      <c r="L49" s="349"/>
      <c r="M49" s="350"/>
      <c r="P49" s="352"/>
      <c r="Q49" s="347"/>
      <c r="R49" s="347"/>
      <c r="S49" s="347"/>
      <c r="T49" s="347"/>
      <c r="U49" s="347"/>
      <c r="V49" s="347"/>
      <c r="W49" s="347"/>
      <c r="X49" s="347"/>
      <c r="Y49" s="347"/>
      <c r="Z49" s="347"/>
      <c r="AA49" s="347"/>
      <c r="AB49" s="347"/>
      <c r="AC49" s="347"/>
      <c r="AD49" s="347"/>
    </row>
    <row r="50" spans="1:30" s="351" customFormat="1" ht="21" customHeight="1">
      <c r="A50" s="347" t="s">
        <v>801</v>
      </c>
      <c r="B50" s="347"/>
      <c r="C50" s="347"/>
      <c r="D50" s="347"/>
      <c r="E50" s="347"/>
      <c r="F50" s="347"/>
      <c r="G50" s="347"/>
      <c r="H50" s="347"/>
      <c r="I50" s="347"/>
      <c r="J50" s="347"/>
      <c r="K50" s="349"/>
      <c r="L50" s="349"/>
      <c r="M50" s="350"/>
      <c r="P50" s="348"/>
      <c r="Q50" s="347"/>
      <c r="R50" s="347"/>
      <c r="S50" s="347"/>
      <c r="T50" s="347"/>
      <c r="U50" s="347"/>
      <c r="V50" s="347"/>
      <c r="W50" s="347"/>
      <c r="X50" s="347"/>
      <c r="Y50" s="347"/>
      <c r="Z50" s="347"/>
      <c r="AA50" s="347"/>
      <c r="AB50" s="347"/>
      <c r="AC50" s="347"/>
      <c r="AD50" s="347"/>
    </row>
    <row r="51" spans="1:30" s="6" customFormat="1" ht="21.75">
      <c r="A51" s="142"/>
      <c r="B51" s="75"/>
      <c r="C51" s="75"/>
      <c r="D51" s="75"/>
      <c r="E51" s="16"/>
      <c r="F51" s="16"/>
      <c r="G51" s="16"/>
      <c r="H51" s="16"/>
      <c r="I51" s="16"/>
      <c r="J51" s="8"/>
      <c r="K51" s="16"/>
      <c r="L51" s="16"/>
      <c r="M51" s="8"/>
    </row>
    <row r="52" spans="1:30" s="6" customFormat="1" ht="24" customHeight="1">
      <c r="A52" s="300" t="s">
        <v>226</v>
      </c>
      <c r="B52" s="75"/>
      <c r="C52" s="75"/>
      <c r="D52" s="75"/>
      <c r="E52" s="18"/>
      <c r="F52" s="16"/>
      <c r="G52" s="18"/>
      <c r="H52" s="16"/>
      <c r="I52" s="18"/>
      <c r="J52" s="8"/>
      <c r="K52" s="8"/>
      <c r="L52" s="8"/>
      <c r="M52" s="8"/>
    </row>
    <row r="53" spans="1:30" s="6" customFormat="1" ht="22.5" customHeight="1">
      <c r="A53" s="570" t="s">
        <v>665</v>
      </c>
      <c r="B53" s="75"/>
      <c r="C53" s="75"/>
      <c r="D53" s="75"/>
      <c r="E53" s="18"/>
      <c r="F53" s="16"/>
      <c r="G53" s="18"/>
      <c r="H53" s="16"/>
      <c r="I53" s="18"/>
      <c r="J53" s="8"/>
      <c r="K53" s="8"/>
      <c r="L53" s="8"/>
      <c r="M53" s="8"/>
    </row>
    <row r="54" spans="1:30" s="6" customFormat="1" ht="22.5" customHeight="1">
      <c r="A54" s="570" t="s">
        <v>666</v>
      </c>
      <c r="B54" s="75"/>
      <c r="C54" s="75"/>
      <c r="D54" s="75"/>
      <c r="E54" s="18"/>
      <c r="F54" s="16"/>
      <c r="G54" s="18"/>
      <c r="H54" s="16"/>
      <c r="I54" s="18"/>
      <c r="J54" s="8"/>
      <c r="K54" s="8"/>
      <c r="L54" s="8"/>
      <c r="M54" s="8"/>
    </row>
    <row r="55" spans="1:30" s="6" customFormat="1" ht="22.5" customHeight="1">
      <c r="A55" s="570" t="s">
        <v>664</v>
      </c>
      <c r="B55" s="75"/>
      <c r="C55" s="75"/>
      <c r="D55" s="75"/>
      <c r="E55" s="18"/>
      <c r="F55" s="16"/>
      <c r="G55" s="18"/>
      <c r="H55" s="16"/>
      <c r="I55" s="18"/>
      <c r="J55" s="8"/>
      <c r="K55" s="8"/>
      <c r="L55" s="8"/>
      <c r="M55" s="8"/>
    </row>
    <row r="56" spans="1:30" s="246" customFormat="1" ht="22.5" customHeight="1">
      <c r="A56" s="623" t="s">
        <v>366</v>
      </c>
      <c r="B56" s="302"/>
      <c r="C56" s="302"/>
      <c r="D56" s="245"/>
      <c r="E56" s="245"/>
      <c r="F56" s="245"/>
      <c r="G56" s="245"/>
      <c r="H56" s="245"/>
      <c r="I56" s="245"/>
      <c r="J56" s="245"/>
      <c r="K56" s="245"/>
    </row>
    <row r="57" spans="1:30" s="246" customFormat="1" ht="22.5" customHeight="1">
      <c r="A57" s="623" t="s">
        <v>373</v>
      </c>
      <c r="B57" s="302"/>
      <c r="C57" s="302"/>
      <c r="D57" s="245"/>
      <c r="E57" s="245"/>
      <c r="F57" s="245"/>
      <c r="G57" s="245"/>
      <c r="H57" s="245"/>
      <c r="I57" s="245"/>
      <c r="J57" s="245"/>
      <c r="K57" s="245"/>
    </row>
    <row r="58" spans="1:30" s="246" customFormat="1" ht="22.5" customHeight="1">
      <c r="A58" s="301" t="s">
        <v>374</v>
      </c>
      <c r="B58" s="302"/>
      <c r="C58" s="302"/>
      <c r="D58" s="245"/>
      <c r="E58" s="245"/>
      <c r="F58" s="245"/>
      <c r="G58" s="245"/>
      <c r="H58" s="245"/>
      <c r="I58" s="245"/>
      <c r="J58" s="245"/>
      <c r="K58" s="245"/>
    </row>
    <row r="59" spans="1:30" s="246" customFormat="1" ht="22.5" customHeight="1">
      <c r="A59" s="301" t="s">
        <v>572</v>
      </c>
      <c r="B59" s="302"/>
      <c r="C59" s="302"/>
      <c r="D59" s="245"/>
      <c r="E59" s="245"/>
      <c r="F59" s="245"/>
      <c r="G59" s="245"/>
      <c r="H59" s="245"/>
      <c r="I59" s="245"/>
      <c r="J59" s="245"/>
      <c r="K59" s="245"/>
    </row>
    <row r="60" spans="1:30" s="246" customFormat="1" ht="22.5" customHeight="1">
      <c r="A60" s="301" t="s">
        <v>367</v>
      </c>
      <c r="B60" s="302"/>
      <c r="C60" s="302"/>
      <c r="D60" s="245"/>
      <c r="E60" s="245"/>
      <c r="F60" s="245"/>
      <c r="G60" s="245"/>
      <c r="H60" s="245"/>
      <c r="I60" s="245"/>
      <c r="J60" s="245"/>
      <c r="K60" s="245"/>
    </row>
    <row r="61" spans="1:30" s="246" customFormat="1" ht="22.5" customHeight="1">
      <c r="A61" s="301" t="s">
        <v>677</v>
      </c>
      <c r="B61" s="302"/>
      <c r="C61" s="302"/>
      <c r="D61" s="245"/>
      <c r="E61" s="245"/>
      <c r="F61" s="245"/>
      <c r="G61" s="245"/>
      <c r="H61" s="245"/>
      <c r="I61" s="245"/>
      <c r="J61" s="245"/>
      <c r="K61" s="245"/>
    </row>
    <row r="62" spans="1:30" s="246" customFormat="1" ht="22.5" customHeight="1">
      <c r="A62" s="301" t="s">
        <v>678</v>
      </c>
      <c r="B62" s="302"/>
      <c r="C62" s="302"/>
      <c r="D62" s="245"/>
      <c r="E62" s="245"/>
      <c r="F62" s="245"/>
      <c r="G62" s="245"/>
      <c r="H62" s="245"/>
      <c r="I62" s="245"/>
      <c r="J62" s="245"/>
      <c r="K62" s="245"/>
    </row>
    <row r="63" spans="1:30" s="246" customFormat="1" ht="22.5" customHeight="1">
      <c r="A63" s="301" t="s">
        <v>375</v>
      </c>
      <c r="B63" s="302"/>
      <c r="C63" s="302"/>
      <c r="D63" s="245"/>
      <c r="E63" s="245"/>
      <c r="F63" s="245"/>
      <c r="G63" s="245"/>
      <c r="H63" s="245"/>
      <c r="I63" s="245"/>
      <c r="J63" s="245"/>
      <c r="K63" s="245"/>
    </row>
    <row r="64" spans="1:30" s="246" customFormat="1" ht="22.5" customHeight="1">
      <c r="A64" s="623" t="s">
        <v>376</v>
      </c>
      <c r="B64" s="302"/>
      <c r="C64" s="302"/>
      <c r="D64" s="245"/>
      <c r="E64" s="245"/>
      <c r="F64" s="245"/>
      <c r="G64" s="245"/>
      <c r="H64" s="245"/>
      <c r="I64" s="245"/>
      <c r="J64" s="245"/>
      <c r="K64" s="245"/>
    </row>
    <row r="65" spans="1:13" s="246" customFormat="1" ht="22.5" customHeight="1">
      <c r="A65" s="301" t="s">
        <v>573</v>
      </c>
      <c r="B65" s="302"/>
      <c r="C65" s="302"/>
      <c r="D65" s="245"/>
      <c r="E65" s="245"/>
      <c r="F65" s="245"/>
      <c r="G65" s="245"/>
      <c r="H65" s="245"/>
      <c r="I65" s="245"/>
      <c r="J65" s="245"/>
      <c r="K65" s="245"/>
    </row>
    <row r="66" spans="1:13" s="246" customFormat="1" ht="22.5" customHeight="1">
      <c r="A66" s="301" t="s">
        <v>370</v>
      </c>
      <c r="B66" s="302"/>
      <c r="C66" s="302"/>
      <c r="D66" s="245"/>
      <c r="E66" s="245"/>
      <c r="F66" s="245"/>
      <c r="G66" s="245"/>
      <c r="H66" s="245"/>
      <c r="I66" s="245"/>
      <c r="J66" s="245"/>
      <c r="K66" s="245"/>
    </row>
    <row r="67" spans="1:13" s="246" customFormat="1" ht="22.5" customHeight="1">
      <c r="A67" s="301" t="s">
        <v>371</v>
      </c>
      <c r="B67" s="302"/>
      <c r="C67" s="302"/>
      <c r="D67" s="245"/>
      <c r="E67" s="245"/>
      <c r="F67" s="245"/>
      <c r="G67" s="245"/>
      <c r="H67" s="245"/>
      <c r="I67" s="245"/>
      <c r="J67" s="245"/>
      <c r="K67" s="245"/>
    </row>
    <row r="68" spans="1:13" s="246" customFormat="1" ht="22.5" customHeight="1">
      <c r="A68" s="301" t="s">
        <v>368</v>
      </c>
      <c r="B68" s="302"/>
      <c r="C68" s="302"/>
      <c r="D68" s="245"/>
      <c r="E68" s="245"/>
      <c r="F68" s="245"/>
      <c r="G68" s="245"/>
      <c r="H68" s="245"/>
      <c r="I68" s="245"/>
      <c r="J68" s="245"/>
      <c r="K68" s="245"/>
    </row>
    <row r="69" spans="1:13" s="246" customFormat="1" ht="22.5" customHeight="1">
      <c r="A69" s="301" t="s">
        <v>369</v>
      </c>
      <c r="B69" s="302"/>
      <c r="C69" s="302"/>
      <c r="D69" s="245"/>
      <c r="E69" s="245"/>
      <c r="F69" s="245"/>
      <c r="G69" s="245"/>
      <c r="H69" s="245"/>
      <c r="I69" s="245"/>
      <c r="J69" s="245"/>
      <c r="K69" s="245"/>
    </row>
    <row r="70" spans="1:13" s="246" customFormat="1" ht="22.5" customHeight="1">
      <c r="A70" s="301"/>
      <c r="B70" s="302"/>
      <c r="C70" s="302"/>
      <c r="D70" s="245"/>
      <c r="E70" s="245"/>
      <c r="F70" s="245"/>
      <c r="G70" s="245"/>
      <c r="H70" s="245"/>
      <c r="I70" s="245"/>
      <c r="J70" s="245"/>
      <c r="K70" s="245"/>
    </row>
    <row r="71" spans="1:13" s="246" customFormat="1" ht="22.5" customHeight="1">
      <c r="A71" s="301"/>
      <c r="B71" s="302"/>
      <c r="C71" s="302"/>
      <c r="D71" s="245"/>
      <c r="E71" s="245"/>
      <c r="F71" s="245"/>
      <c r="G71" s="245"/>
      <c r="H71" s="245"/>
      <c r="I71" s="245"/>
      <c r="J71" s="245"/>
      <c r="K71" s="245"/>
    </row>
    <row r="72" spans="1:13" s="246" customFormat="1" ht="22.5" customHeight="1">
      <c r="A72" s="301"/>
      <c r="B72" s="302"/>
      <c r="C72" s="302"/>
      <c r="D72" s="245"/>
      <c r="E72" s="245"/>
      <c r="F72" s="245"/>
      <c r="G72" s="245"/>
      <c r="H72" s="245"/>
      <c r="I72" s="245"/>
      <c r="J72" s="245"/>
      <c r="K72" s="245"/>
    </row>
    <row r="73" spans="1:13" s="246" customFormat="1" ht="22.5" customHeight="1">
      <c r="A73" s="301"/>
      <c r="B73" s="302"/>
      <c r="C73" s="302"/>
      <c r="D73" s="245"/>
      <c r="E73" s="245"/>
      <c r="F73" s="245"/>
      <c r="G73" s="245"/>
      <c r="H73" s="245"/>
      <c r="I73" s="245"/>
      <c r="J73" s="245"/>
      <c r="K73" s="245"/>
    </row>
    <row r="74" spans="1:13" s="39" customFormat="1" ht="21.75" customHeight="1">
      <c r="A74" s="324" t="s">
        <v>42</v>
      </c>
      <c r="B74" s="324"/>
      <c r="C74" s="261"/>
      <c r="D74" s="261"/>
      <c r="E74" s="261"/>
      <c r="F74" s="261"/>
      <c r="G74" s="261"/>
      <c r="H74" s="261"/>
      <c r="I74" s="261"/>
      <c r="J74" s="261"/>
      <c r="K74" s="261"/>
      <c r="L74" s="261"/>
      <c r="M74" s="261"/>
    </row>
    <row r="75" spans="1:13" s="39" customFormat="1" ht="21.75" customHeight="1">
      <c r="A75" s="324" t="s">
        <v>43</v>
      </c>
      <c r="B75" s="324"/>
      <c r="C75" s="261"/>
      <c r="D75" s="261"/>
      <c r="E75" s="261"/>
      <c r="F75" s="261"/>
      <c r="G75" s="261"/>
      <c r="H75" s="261"/>
      <c r="I75" s="261"/>
      <c r="J75" s="261"/>
      <c r="K75" s="261"/>
      <c r="L75" s="261"/>
      <c r="M75" s="261"/>
    </row>
    <row r="76" spans="1:13" s="13" customFormat="1" ht="22.5" customHeight="1">
      <c r="A76" s="353" t="s">
        <v>20</v>
      </c>
      <c r="B76" s="263"/>
      <c r="C76" s="263"/>
      <c r="D76" s="263"/>
      <c r="E76" s="263"/>
      <c r="F76" s="263"/>
      <c r="G76" s="263"/>
      <c r="H76" s="263"/>
      <c r="I76" s="263"/>
      <c r="J76" s="263"/>
      <c r="K76" s="263"/>
      <c r="L76" s="263"/>
      <c r="M76" s="263"/>
    </row>
    <row r="77" spans="1:13" s="246" customFormat="1" ht="22.5" customHeight="1">
      <c r="A77" s="301"/>
      <c r="B77" s="302"/>
      <c r="C77" s="302"/>
      <c r="D77" s="245"/>
      <c r="E77" s="245"/>
      <c r="F77" s="245"/>
      <c r="G77" s="245"/>
      <c r="H77" s="245"/>
      <c r="I77" s="245"/>
      <c r="J77" s="245"/>
      <c r="K77" s="245"/>
    </row>
    <row r="78" spans="1:13" s="6" customFormat="1" ht="24" customHeight="1">
      <c r="A78" s="300" t="s">
        <v>618</v>
      </c>
      <c r="B78" s="75"/>
      <c r="C78" s="75"/>
      <c r="D78" s="75"/>
      <c r="E78" s="18"/>
      <c r="F78" s="16"/>
      <c r="G78" s="18"/>
      <c r="H78" s="16"/>
      <c r="I78" s="18"/>
      <c r="J78" s="8"/>
      <c r="K78" s="8"/>
      <c r="L78" s="8"/>
      <c r="M78" s="8"/>
    </row>
    <row r="79" spans="1:13" s="246" customFormat="1" ht="22.5" customHeight="1">
      <c r="A79" s="623" t="s">
        <v>372</v>
      </c>
      <c r="B79" s="302"/>
      <c r="C79" s="302"/>
      <c r="D79" s="245"/>
      <c r="E79" s="245"/>
      <c r="F79" s="245"/>
      <c r="G79" s="245"/>
      <c r="H79" s="245"/>
      <c r="I79" s="245"/>
      <c r="J79" s="245"/>
      <c r="K79" s="245"/>
    </row>
    <row r="80" spans="1:13" s="246" customFormat="1" ht="22.5" customHeight="1">
      <c r="A80" s="623" t="s">
        <v>377</v>
      </c>
      <c r="B80" s="302"/>
      <c r="C80" s="302"/>
      <c r="D80" s="245"/>
      <c r="E80" s="245"/>
      <c r="F80" s="245"/>
      <c r="G80" s="245"/>
      <c r="H80" s="245"/>
      <c r="I80" s="245"/>
      <c r="J80" s="245"/>
      <c r="K80" s="245"/>
    </row>
    <row r="81" spans="1:13" s="246" customFormat="1" ht="22.5" customHeight="1">
      <c r="A81" s="301" t="s">
        <v>574</v>
      </c>
      <c r="B81" s="302"/>
      <c r="C81" s="302"/>
      <c r="D81" s="245"/>
      <c r="E81" s="245"/>
      <c r="F81" s="245"/>
      <c r="G81" s="245"/>
      <c r="H81" s="245"/>
      <c r="I81" s="245"/>
      <c r="J81" s="245"/>
      <c r="K81" s="245"/>
    </row>
    <row r="82" spans="1:13" s="246" customFormat="1" ht="22.5" customHeight="1">
      <c r="A82" s="570" t="s">
        <v>378</v>
      </c>
      <c r="B82" s="302"/>
      <c r="C82" s="302"/>
      <c r="D82" s="245"/>
      <c r="E82" s="245"/>
      <c r="F82" s="245"/>
      <c r="G82" s="245"/>
      <c r="H82" s="245"/>
      <c r="I82" s="245"/>
      <c r="J82" s="245"/>
      <c r="K82" s="245"/>
    </row>
    <row r="83" spans="1:13" s="246" customFormat="1" ht="22.5" customHeight="1">
      <c r="A83" s="301" t="s">
        <v>575</v>
      </c>
      <c r="B83" s="302"/>
      <c r="C83" s="302"/>
      <c r="D83" s="245"/>
      <c r="E83" s="245"/>
      <c r="F83" s="245"/>
      <c r="G83" s="245"/>
      <c r="H83" s="245"/>
      <c r="I83" s="245"/>
      <c r="J83" s="245"/>
      <c r="K83" s="245"/>
    </row>
    <row r="84" spans="1:13" s="246" customFormat="1" ht="22.5" customHeight="1">
      <c r="A84" s="301" t="s">
        <v>379</v>
      </c>
      <c r="B84" s="302"/>
      <c r="C84" s="302"/>
      <c r="D84" s="245"/>
      <c r="E84" s="245"/>
      <c r="F84" s="245"/>
      <c r="G84" s="245"/>
      <c r="H84" s="245"/>
      <c r="I84" s="245"/>
      <c r="J84" s="245"/>
      <c r="K84" s="245"/>
    </row>
    <row r="85" spans="1:13" s="246" customFormat="1" ht="22.5" customHeight="1">
      <c r="A85" s="301" t="s">
        <v>576</v>
      </c>
      <c r="B85" s="302"/>
      <c r="C85" s="302"/>
      <c r="D85" s="245"/>
      <c r="E85" s="245"/>
      <c r="F85" s="245"/>
      <c r="G85" s="245"/>
      <c r="H85" s="245"/>
      <c r="I85" s="245"/>
      <c r="J85" s="245"/>
      <c r="K85" s="245"/>
    </row>
    <row r="86" spans="1:13" s="246" customFormat="1" ht="22.5" customHeight="1">
      <c r="A86" s="570" t="s">
        <v>380</v>
      </c>
      <c r="B86" s="302"/>
      <c r="C86" s="302"/>
      <c r="D86" s="245"/>
      <c r="E86" s="245"/>
      <c r="F86" s="245"/>
      <c r="G86" s="245"/>
      <c r="H86" s="245"/>
      <c r="I86" s="245"/>
      <c r="J86" s="245"/>
      <c r="K86" s="245"/>
    </row>
    <row r="87" spans="1:13" s="246" customFormat="1" ht="22.5" customHeight="1">
      <c r="A87" s="570" t="s">
        <v>381</v>
      </c>
      <c r="B87" s="302"/>
      <c r="C87" s="302"/>
      <c r="D87" s="245"/>
      <c r="E87" s="245"/>
      <c r="F87" s="245"/>
      <c r="G87" s="245"/>
      <c r="H87" s="245"/>
      <c r="I87" s="245"/>
      <c r="J87" s="245"/>
      <c r="K87" s="245"/>
    </row>
    <row r="88" spans="1:13" s="246" customFormat="1" ht="22.5" customHeight="1">
      <c r="A88" s="623" t="s">
        <v>382</v>
      </c>
      <c r="B88" s="302"/>
      <c r="C88" s="302"/>
      <c r="D88" s="245"/>
      <c r="E88" s="245"/>
      <c r="F88" s="245"/>
      <c r="G88" s="245"/>
      <c r="H88" s="245"/>
      <c r="I88" s="245"/>
      <c r="J88" s="245"/>
      <c r="K88" s="245"/>
    </row>
    <row r="89" spans="1:13" s="246" customFormat="1" ht="22.5" customHeight="1">
      <c r="A89" s="301" t="s">
        <v>577</v>
      </c>
      <c r="B89" s="302"/>
      <c r="C89" s="302"/>
      <c r="D89" s="245"/>
      <c r="E89" s="245"/>
      <c r="F89" s="245"/>
      <c r="G89" s="245"/>
      <c r="H89" s="245"/>
      <c r="I89" s="245"/>
      <c r="J89" s="245"/>
      <c r="K89" s="245"/>
    </row>
    <row r="90" spans="1:13" s="6" customFormat="1" ht="22.5" customHeight="1">
      <c r="A90" s="570" t="s">
        <v>383</v>
      </c>
      <c r="B90" s="75"/>
      <c r="C90" s="75"/>
      <c r="D90" s="75"/>
      <c r="E90" s="18"/>
      <c r="F90" s="16"/>
      <c r="G90" s="18"/>
      <c r="H90" s="16"/>
      <c r="I90" s="18"/>
      <c r="J90" s="8"/>
      <c r="K90" s="16"/>
      <c r="L90" s="16"/>
      <c r="M90" s="8"/>
    </row>
    <row r="91" spans="1:13" s="6" customFormat="1" ht="22.5" customHeight="1">
      <c r="A91" s="570" t="s">
        <v>520</v>
      </c>
      <c r="B91" s="75"/>
      <c r="C91" s="75"/>
      <c r="D91" s="75"/>
      <c r="E91" s="18"/>
      <c r="F91" s="16"/>
      <c r="G91" s="18"/>
      <c r="H91" s="16"/>
      <c r="I91" s="18"/>
      <c r="J91" s="8"/>
      <c r="K91" s="16"/>
      <c r="L91" s="16"/>
      <c r="M91" s="8"/>
    </row>
    <row r="92" spans="1:13" s="6" customFormat="1" ht="22.5" customHeight="1">
      <c r="A92" s="570" t="s">
        <v>384</v>
      </c>
      <c r="B92" s="75"/>
      <c r="C92" s="75"/>
      <c r="D92" s="75"/>
      <c r="E92" s="18"/>
      <c r="F92" s="16"/>
      <c r="G92" s="18"/>
      <c r="H92" s="16"/>
      <c r="I92" s="18"/>
      <c r="J92" s="8"/>
      <c r="K92" s="16"/>
      <c r="L92" s="16"/>
      <c r="M92" s="8"/>
    </row>
    <row r="93" spans="1:13" s="6" customFormat="1" ht="22.5" customHeight="1">
      <c r="A93" s="623" t="s">
        <v>385</v>
      </c>
      <c r="B93" s="75"/>
      <c r="C93" s="75"/>
      <c r="D93" s="75"/>
      <c r="E93" s="18"/>
      <c r="F93" s="16"/>
      <c r="G93" s="18"/>
      <c r="H93" s="16"/>
      <c r="I93" s="18"/>
      <c r="J93" s="8"/>
      <c r="K93" s="16"/>
      <c r="L93" s="16"/>
      <c r="M93" s="8"/>
    </row>
    <row r="94" spans="1:13" s="6" customFormat="1" ht="22.5" customHeight="1">
      <c r="A94" s="301" t="s">
        <v>386</v>
      </c>
      <c r="B94" s="75"/>
      <c r="C94" s="75"/>
      <c r="D94" s="75"/>
      <c r="E94" s="18"/>
      <c r="F94" s="16"/>
      <c r="G94" s="18"/>
      <c r="H94" s="16"/>
      <c r="I94" s="18"/>
      <c r="J94" s="8"/>
      <c r="K94" s="16"/>
      <c r="L94" s="16"/>
      <c r="M94" s="8"/>
    </row>
    <row r="95" spans="1:13" s="6" customFormat="1" ht="22.5" customHeight="1">
      <c r="A95" s="570" t="s">
        <v>578</v>
      </c>
      <c r="B95" s="75"/>
      <c r="C95" s="75"/>
      <c r="D95" s="75"/>
      <c r="E95" s="18"/>
      <c r="F95" s="16"/>
      <c r="G95" s="18"/>
      <c r="H95" s="16"/>
      <c r="I95" s="18"/>
      <c r="J95" s="8"/>
      <c r="K95" s="16"/>
      <c r="L95" s="16"/>
      <c r="M95" s="8"/>
    </row>
    <row r="96" spans="1:13" s="246" customFormat="1" ht="22.5" customHeight="1">
      <c r="A96" s="570"/>
      <c r="B96" s="302"/>
      <c r="C96" s="302"/>
      <c r="D96" s="245"/>
      <c r="E96" s="245"/>
      <c r="F96" s="245"/>
      <c r="G96" s="245"/>
      <c r="H96" s="245"/>
      <c r="I96" s="245"/>
      <c r="J96" s="245"/>
      <c r="K96" s="245"/>
    </row>
    <row r="97" spans="1:13" s="6" customFormat="1" ht="21.75">
      <c r="A97" s="300" t="s">
        <v>679</v>
      </c>
      <c r="B97" s="75"/>
      <c r="C97" s="75"/>
      <c r="D97" s="75"/>
      <c r="E97" s="18"/>
      <c r="F97" s="16"/>
      <c r="G97" s="18"/>
      <c r="H97" s="16"/>
      <c r="I97" s="18"/>
      <c r="J97" s="8"/>
      <c r="K97" s="16"/>
      <c r="L97" s="16"/>
      <c r="M97" s="8"/>
    </row>
    <row r="98" spans="1:13" s="6" customFormat="1" ht="21.75">
      <c r="A98" s="300" t="s">
        <v>680</v>
      </c>
      <c r="B98" s="75"/>
      <c r="C98" s="75"/>
      <c r="D98" s="75"/>
      <c r="E98" s="18"/>
      <c r="F98" s="16"/>
      <c r="G98" s="18"/>
      <c r="H98" s="16"/>
      <c r="I98" s="18"/>
      <c r="J98" s="8"/>
      <c r="K98" s="16"/>
      <c r="L98" s="16"/>
      <c r="M98" s="8"/>
    </row>
    <row r="99" spans="1:13" s="6" customFormat="1" ht="21.75">
      <c r="A99" s="301" t="s">
        <v>628</v>
      </c>
      <c r="B99" s="75"/>
      <c r="C99" s="75"/>
      <c r="D99" s="75"/>
      <c r="E99" s="18"/>
      <c r="F99" s="16"/>
      <c r="G99" s="18"/>
      <c r="H99" s="16"/>
      <c r="I99" s="18"/>
      <c r="J99" s="8"/>
      <c r="K99" s="16"/>
      <c r="L99" s="16"/>
      <c r="M99" s="8"/>
    </row>
    <row r="100" spans="1:13" s="6" customFormat="1" ht="21.75">
      <c r="A100" s="570" t="s">
        <v>681</v>
      </c>
      <c r="B100" s="75"/>
      <c r="C100" s="75"/>
      <c r="D100" s="75"/>
      <c r="E100" s="18"/>
      <c r="F100" s="16"/>
      <c r="G100" s="18"/>
      <c r="H100" s="16"/>
      <c r="I100" s="18"/>
      <c r="J100" s="8"/>
      <c r="K100" s="16"/>
      <c r="L100" s="16"/>
      <c r="M100" s="8"/>
    </row>
    <row r="101" spans="1:13" s="6" customFormat="1" ht="21.75">
      <c r="A101" s="570" t="s">
        <v>619</v>
      </c>
      <c r="B101" s="75"/>
      <c r="C101" s="75"/>
      <c r="D101" s="75"/>
      <c r="E101" s="18"/>
      <c r="F101" s="16"/>
      <c r="G101" s="18"/>
      <c r="H101" s="16"/>
      <c r="I101" s="18"/>
      <c r="J101" s="8"/>
      <c r="K101" s="16"/>
      <c r="L101" s="16"/>
      <c r="M101" s="8"/>
    </row>
    <row r="102" spans="1:13" s="6" customFormat="1" ht="21.75">
      <c r="A102" s="570" t="s">
        <v>645</v>
      </c>
      <c r="B102" s="75"/>
      <c r="C102" s="75"/>
      <c r="D102" s="75"/>
      <c r="E102" s="18"/>
      <c r="F102" s="16"/>
      <c r="G102" s="18"/>
      <c r="H102" s="16"/>
      <c r="I102" s="18"/>
      <c r="J102" s="8"/>
      <c r="K102" s="16"/>
      <c r="L102" s="16"/>
      <c r="M102" s="8"/>
    </row>
    <row r="103" spans="1:13" s="6" customFormat="1" ht="21.75">
      <c r="A103" s="570" t="s">
        <v>646</v>
      </c>
      <c r="B103" s="75"/>
      <c r="C103" s="75"/>
      <c r="D103" s="75"/>
      <c r="E103" s="18"/>
      <c r="F103" s="16"/>
      <c r="G103" s="18"/>
      <c r="H103" s="16"/>
      <c r="I103" s="18"/>
      <c r="J103" s="8"/>
      <c r="K103" s="16"/>
      <c r="L103" s="16"/>
      <c r="M103" s="8"/>
    </row>
    <row r="104" spans="1:13" s="246" customFormat="1" ht="22.5" customHeight="1">
      <c r="A104" s="570"/>
      <c r="B104" s="302"/>
      <c r="C104" s="302"/>
      <c r="D104" s="245"/>
      <c r="E104" s="245"/>
      <c r="F104" s="245"/>
      <c r="G104" s="245"/>
      <c r="H104" s="245"/>
      <c r="I104" s="245"/>
      <c r="J104" s="245"/>
      <c r="K104" s="245"/>
    </row>
    <row r="105" spans="1:13" s="246" customFormat="1" ht="22.5" customHeight="1">
      <c r="A105" s="570"/>
      <c r="B105" s="302"/>
      <c r="C105" s="302"/>
      <c r="D105" s="245"/>
      <c r="E105" s="245"/>
      <c r="F105" s="245"/>
      <c r="G105" s="245"/>
      <c r="H105" s="245"/>
      <c r="I105" s="245"/>
      <c r="J105" s="245"/>
      <c r="K105" s="245"/>
    </row>
    <row r="106" spans="1:13" s="246" customFormat="1" ht="22.5" customHeight="1">
      <c r="A106" s="570"/>
      <c r="B106" s="302"/>
      <c r="C106" s="302"/>
      <c r="D106" s="245"/>
      <c r="E106" s="245"/>
      <c r="F106" s="245"/>
      <c r="G106" s="245"/>
      <c r="H106" s="245"/>
      <c r="I106" s="245"/>
      <c r="J106" s="245"/>
      <c r="K106" s="245"/>
    </row>
    <row r="107" spans="1:13" s="246" customFormat="1" ht="22.5" customHeight="1">
      <c r="A107" s="570"/>
      <c r="B107" s="302"/>
      <c r="C107" s="302"/>
      <c r="D107" s="245"/>
      <c r="E107" s="245"/>
      <c r="F107" s="245"/>
      <c r="G107" s="245"/>
      <c r="H107" s="245"/>
      <c r="I107" s="245"/>
      <c r="J107" s="245"/>
      <c r="K107" s="245"/>
    </row>
    <row r="108" spans="1:13" s="246" customFormat="1" ht="22.5" customHeight="1">
      <c r="A108" s="570"/>
      <c r="B108" s="302"/>
      <c r="C108" s="302"/>
      <c r="D108" s="245"/>
      <c r="E108" s="245"/>
      <c r="F108" s="245"/>
      <c r="G108" s="245"/>
      <c r="H108" s="245"/>
      <c r="I108" s="245"/>
      <c r="J108" s="245"/>
      <c r="K108" s="245"/>
    </row>
    <row r="109" spans="1:13" s="246" customFormat="1" ht="22.5" customHeight="1">
      <c r="A109" s="570"/>
      <c r="B109" s="302"/>
      <c r="C109" s="302"/>
      <c r="D109" s="245"/>
      <c r="E109" s="245"/>
      <c r="F109" s="245"/>
      <c r="G109" s="245"/>
      <c r="H109" s="245"/>
      <c r="I109" s="245"/>
      <c r="J109" s="245"/>
      <c r="K109" s="245"/>
    </row>
    <row r="110" spans="1:13" s="246" customFormat="1" ht="22.5" customHeight="1">
      <c r="A110" s="570"/>
      <c r="B110" s="302"/>
      <c r="C110" s="302"/>
      <c r="D110" s="245"/>
      <c r="E110" s="245"/>
      <c r="F110" s="245"/>
      <c r="G110" s="245"/>
      <c r="H110" s="245"/>
      <c r="I110" s="245"/>
      <c r="J110" s="245"/>
      <c r="K110" s="245"/>
    </row>
    <row r="111" spans="1:13" s="246" customFormat="1" ht="22.5" customHeight="1">
      <c r="A111" s="570"/>
      <c r="B111" s="302"/>
      <c r="C111" s="302"/>
      <c r="D111" s="245"/>
      <c r="E111" s="245"/>
      <c r="F111" s="245"/>
      <c r="G111" s="245"/>
      <c r="H111" s="245"/>
      <c r="I111" s="245"/>
      <c r="J111" s="245"/>
      <c r="K111" s="245"/>
    </row>
    <row r="112" spans="1:13" s="39" customFormat="1" ht="22.5" customHeight="1">
      <c r="A112" s="324" t="s">
        <v>42</v>
      </c>
      <c r="B112" s="324"/>
      <c r="C112" s="261"/>
      <c r="D112" s="261"/>
      <c r="E112" s="261"/>
      <c r="F112" s="261"/>
      <c r="G112" s="261"/>
      <c r="H112" s="261"/>
      <c r="I112" s="261"/>
      <c r="J112" s="261"/>
      <c r="K112" s="261"/>
      <c r="L112" s="261"/>
      <c r="M112" s="261"/>
    </row>
    <row r="113" spans="1:13" s="39" customFormat="1" ht="22.5" customHeight="1">
      <c r="A113" s="324" t="s">
        <v>43</v>
      </c>
      <c r="B113" s="324"/>
      <c r="C113" s="261"/>
      <c r="D113" s="261"/>
      <c r="E113" s="261"/>
      <c r="F113" s="261"/>
      <c r="G113" s="261"/>
      <c r="H113" s="261"/>
      <c r="I113" s="261"/>
      <c r="J113" s="261"/>
      <c r="K113" s="261"/>
      <c r="L113" s="261"/>
      <c r="M113" s="261"/>
    </row>
    <row r="114" spans="1:13" ht="26.1" customHeight="1">
      <c r="B114" s="131"/>
    </row>
  </sheetData>
  <mergeCells count="1">
    <mergeCell ref="K24:M24"/>
  </mergeCells>
  <pageMargins left="0.78740157480314998" right="0.2" top="0.61" bottom="0.47244094488188998" header="0.23622047244094499" footer="0.196850393700787"/>
  <pageSetup paperSize="9" scale="91" orientation="portrait" r:id="rId1"/>
  <headerFooter alignWithMargins="0"/>
  <rowBreaks count="2" manualBreakCount="2">
    <brk id="39" max="12" man="1"/>
    <brk id="75"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R187"/>
  <sheetViews>
    <sheetView topLeftCell="A175" zoomScale="80" zoomScaleNormal="80" zoomScaleSheetLayoutView="80" workbookViewId="0">
      <selection activeCell="O92" sqref="O92"/>
    </sheetView>
  </sheetViews>
  <sheetFormatPr defaultColWidth="11.42578125" defaultRowHeight="26.1" customHeight="1"/>
  <cols>
    <col min="1" max="1" width="9.7109375" style="2" customWidth="1"/>
    <col min="2" max="2" width="11.42578125" style="2" customWidth="1"/>
    <col min="3" max="3" width="10.5703125" style="2" customWidth="1"/>
    <col min="4" max="4" width="1.85546875" style="2" customWidth="1"/>
    <col min="5" max="5" width="5.85546875" style="2" customWidth="1"/>
    <col min="6" max="6" width="14.85546875" style="2" customWidth="1"/>
    <col min="7" max="7" width="1.7109375" style="2" customWidth="1"/>
    <col min="8" max="8" width="15.42578125" style="2" customWidth="1"/>
    <col min="9" max="9" width="1.7109375" style="2" customWidth="1"/>
    <col min="10" max="10" width="15.85546875" style="2" customWidth="1"/>
    <col min="11" max="11" width="1.5703125" style="2" customWidth="1"/>
    <col min="12" max="12" width="15.42578125" style="2" customWidth="1"/>
    <col min="13" max="13" width="2.42578125" style="2" customWidth="1"/>
    <col min="14" max="16384" width="11.42578125" style="2"/>
  </cols>
  <sheetData>
    <row r="1" spans="1:18" s="75" customFormat="1" ht="21.75">
      <c r="A1" s="133" t="s">
        <v>2</v>
      </c>
      <c r="B1" s="133"/>
      <c r="C1" s="133"/>
      <c r="D1" s="133"/>
      <c r="E1" s="133"/>
      <c r="F1" s="133"/>
      <c r="G1" s="133"/>
      <c r="H1" s="133"/>
      <c r="I1" s="133"/>
      <c r="J1" s="133"/>
      <c r="K1" s="133"/>
      <c r="L1" s="133"/>
      <c r="M1" s="83"/>
      <c r="N1" s="83"/>
      <c r="O1" s="55"/>
      <c r="P1" s="55"/>
      <c r="Q1" s="55"/>
      <c r="R1" s="55"/>
    </row>
    <row r="2" spans="1:18" s="6" customFormat="1" ht="21" customHeight="1">
      <c r="A2" s="352"/>
      <c r="B2" s="352"/>
      <c r="C2" s="75"/>
      <c r="D2" s="75"/>
      <c r="E2" s="16"/>
      <c r="F2" s="18"/>
      <c r="G2" s="16"/>
      <c r="H2" s="18"/>
      <c r="I2" s="8"/>
      <c r="J2" s="8"/>
      <c r="K2" s="8"/>
      <c r="L2" s="8"/>
    </row>
    <row r="3" spans="1:18" s="6" customFormat="1" ht="21.75">
      <c r="A3" s="300" t="s">
        <v>679</v>
      </c>
      <c r="B3" s="75"/>
      <c r="C3" s="75"/>
      <c r="D3" s="75"/>
      <c r="E3" s="18"/>
      <c r="F3" s="16"/>
      <c r="G3" s="18"/>
      <c r="H3" s="16"/>
      <c r="I3" s="18"/>
      <c r="J3" s="8"/>
      <c r="K3" s="16"/>
      <c r="L3" s="16"/>
      <c r="M3" s="8"/>
    </row>
    <row r="4" spans="1:18" s="6" customFormat="1" ht="21.75">
      <c r="A4" s="300" t="s">
        <v>682</v>
      </c>
      <c r="B4" s="75"/>
      <c r="C4" s="75"/>
      <c r="D4" s="75"/>
      <c r="E4" s="18"/>
      <c r="F4" s="16"/>
      <c r="G4" s="18"/>
      <c r="H4" s="16"/>
      <c r="I4" s="18"/>
      <c r="J4" s="8"/>
      <c r="K4" s="16"/>
      <c r="L4" s="16"/>
      <c r="M4" s="8"/>
    </row>
    <row r="5" spans="1:18" s="6" customFormat="1" ht="24" customHeight="1">
      <c r="A5" s="593"/>
      <c r="B5" s="352"/>
      <c r="C5" s="75"/>
      <c r="D5" s="75"/>
      <c r="E5" s="16"/>
      <c r="F5" s="18"/>
      <c r="G5" s="16"/>
      <c r="H5" s="18"/>
      <c r="I5" s="8"/>
      <c r="J5" s="8"/>
      <c r="K5" s="8"/>
      <c r="L5" s="45" t="s">
        <v>70</v>
      </c>
    </row>
    <row r="6" spans="1:18" s="6" customFormat="1" ht="24" customHeight="1">
      <c r="A6" s="593"/>
      <c r="B6" s="352"/>
      <c r="C6" s="75"/>
      <c r="D6" s="75"/>
      <c r="E6" s="16"/>
      <c r="F6" s="594" t="s">
        <v>87</v>
      </c>
      <c r="G6" s="594"/>
      <c r="H6" s="594"/>
      <c r="I6" s="595"/>
      <c r="J6" s="595"/>
      <c r="K6" s="595"/>
      <c r="L6" s="595"/>
    </row>
    <row r="7" spans="1:18" s="6" customFormat="1" ht="24" customHeight="1">
      <c r="A7" s="593"/>
      <c r="B7" s="352"/>
      <c r="C7" s="75"/>
      <c r="D7" s="75"/>
      <c r="E7" s="16"/>
      <c r="F7" s="18"/>
      <c r="G7" s="16"/>
      <c r="H7" s="596" t="s">
        <v>387</v>
      </c>
      <c r="I7" s="596"/>
      <c r="J7" s="596"/>
      <c r="K7" s="8"/>
      <c r="L7" s="8"/>
    </row>
    <row r="8" spans="1:18" s="6" customFormat="1" ht="24" customHeight="1">
      <c r="A8" s="593"/>
      <c r="B8" s="597"/>
      <c r="C8" s="75"/>
      <c r="D8" s="75"/>
      <c r="E8" s="16"/>
      <c r="F8" s="598" t="s">
        <v>388</v>
      </c>
      <c r="G8" s="16"/>
      <c r="H8" s="11" t="s">
        <v>389</v>
      </c>
      <c r="I8" s="11"/>
      <c r="J8" s="11" t="s">
        <v>392</v>
      </c>
      <c r="K8" s="8"/>
      <c r="L8" s="598" t="s">
        <v>393</v>
      </c>
    </row>
    <row r="9" spans="1:18" s="6" customFormat="1" ht="24" customHeight="1">
      <c r="A9" s="593"/>
      <c r="B9" s="597"/>
      <c r="C9" s="75"/>
      <c r="D9" s="75"/>
      <c r="E9" s="16"/>
      <c r="F9" s="598"/>
      <c r="G9" s="16"/>
      <c r="H9" s="11" t="s">
        <v>390</v>
      </c>
      <c r="I9" s="11"/>
      <c r="J9" s="11"/>
      <c r="K9" s="8"/>
      <c r="L9" s="598"/>
    </row>
    <row r="10" spans="1:18" s="6" customFormat="1" ht="24" customHeight="1">
      <c r="A10" s="593"/>
      <c r="B10" s="597"/>
      <c r="C10" s="75"/>
      <c r="D10" s="75"/>
      <c r="E10" s="16"/>
      <c r="F10" s="599"/>
      <c r="G10" s="16"/>
      <c r="H10" s="10" t="s">
        <v>391</v>
      </c>
      <c r="I10" s="11"/>
      <c r="J10" s="10"/>
      <c r="K10" s="8"/>
      <c r="L10" s="599"/>
    </row>
    <row r="11" spans="1:18" s="6" customFormat="1" ht="24" customHeight="1">
      <c r="A11" s="593" t="s">
        <v>394</v>
      </c>
      <c r="B11" s="352"/>
      <c r="C11" s="75"/>
      <c r="D11" s="75"/>
      <c r="E11" s="16"/>
      <c r="F11" s="18"/>
      <c r="G11" s="16"/>
      <c r="H11" s="18"/>
      <c r="I11" s="8"/>
      <c r="J11" s="8"/>
      <c r="K11" s="8"/>
      <c r="L11" s="8"/>
    </row>
    <row r="12" spans="1:18" s="6" customFormat="1" ht="24" customHeight="1">
      <c r="A12" s="593" t="s">
        <v>395</v>
      </c>
      <c r="B12" s="352"/>
      <c r="C12" s="75"/>
      <c r="D12" s="75"/>
      <c r="E12" s="16"/>
      <c r="F12" s="18"/>
      <c r="G12" s="16"/>
      <c r="H12" s="18"/>
      <c r="I12" s="8"/>
      <c r="J12" s="8"/>
      <c r="K12" s="8"/>
      <c r="L12" s="8"/>
    </row>
    <row r="13" spans="1:18" s="6" customFormat="1" ht="24" customHeight="1">
      <c r="A13" s="593" t="s">
        <v>396</v>
      </c>
      <c r="B13" s="352"/>
      <c r="C13" s="75"/>
      <c r="D13" s="75"/>
      <c r="E13" s="16"/>
      <c r="F13" s="18"/>
      <c r="G13" s="16"/>
      <c r="H13" s="18"/>
      <c r="I13" s="8"/>
      <c r="J13" s="8"/>
      <c r="K13" s="8"/>
      <c r="L13" s="8"/>
    </row>
    <row r="14" spans="1:18" s="6" customFormat="1" ht="24" customHeight="1">
      <c r="A14" s="600" t="s">
        <v>397</v>
      </c>
      <c r="B14" s="352"/>
      <c r="C14" s="75"/>
      <c r="D14" s="75"/>
      <c r="E14" s="16"/>
      <c r="F14" s="601">
        <v>0.5</v>
      </c>
      <c r="G14" s="601"/>
      <c r="H14" s="602">
        <v>-0.5</v>
      </c>
      <c r="I14" s="602"/>
      <c r="J14" s="625">
        <v>0</v>
      </c>
      <c r="K14" s="602"/>
      <c r="L14" s="625">
        <f t="shared" ref="L14:L21" si="0">SUM(F14:K14)</f>
        <v>0</v>
      </c>
    </row>
    <row r="15" spans="1:18" s="6" customFormat="1" ht="24" customHeight="1">
      <c r="A15" s="600" t="s">
        <v>398</v>
      </c>
      <c r="B15" s="352"/>
      <c r="C15" s="75"/>
      <c r="D15" s="75"/>
      <c r="E15" s="16"/>
      <c r="F15" s="625">
        <v>0</v>
      </c>
      <c r="G15" s="601"/>
      <c r="H15" s="602">
        <v>0.5</v>
      </c>
      <c r="I15" s="602"/>
      <c r="J15" s="625">
        <v>0</v>
      </c>
      <c r="K15" s="602"/>
      <c r="L15" s="602">
        <f t="shared" si="0"/>
        <v>0.5</v>
      </c>
    </row>
    <row r="16" spans="1:18" s="6" customFormat="1" ht="24" customHeight="1">
      <c r="A16" s="593" t="s">
        <v>400</v>
      </c>
      <c r="B16" s="352"/>
      <c r="C16" s="75"/>
      <c r="D16" s="75"/>
      <c r="E16" s="16"/>
      <c r="F16" s="601"/>
      <c r="G16" s="601"/>
      <c r="H16" s="602"/>
      <c r="I16" s="602"/>
      <c r="J16" s="602"/>
      <c r="K16" s="602"/>
      <c r="L16" s="602"/>
    </row>
    <row r="17" spans="1:12" s="6" customFormat="1" ht="24" customHeight="1">
      <c r="A17" s="600" t="s">
        <v>620</v>
      </c>
      <c r="B17" s="352"/>
      <c r="C17" s="75"/>
      <c r="D17" s="75"/>
      <c r="E17" s="16"/>
      <c r="F17" s="625">
        <v>0</v>
      </c>
      <c r="G17" s="601"/>
      <c r="H17" s="602">
        <v>86.87</v>
      </c>
      <c r="I17" s="602"/>
      <c r="J17" s="625">
        <v>0</v>
      </c>
      <c r="K17" s="602"/>
      <c r="L17" s="602">
        <f t="shared" si="0"/>
        <v>86.87</v>
      </c>
    </row>
    <row r="18" spans="1:12" s="6" customFormat="1" ht="24" customHeight="1">
      <c r="A18" s="600" t="s">
        <v>621</v>
      </c>
      <c r="B18" s="352"/>
      <c r="C18" s="75"/>
      <c r="D18" s="75"/>
      <c r="E18" s="16"/>
      <c r="F18" s="601">
        <v>55.21</v>
      </c>
      <c r="G18" s="601"/>
      <c r="H18" s="602">
        <v>-55.21</v>
      </c>
      <c r="I18" s="602"/>
      <c r="J18" s="625">
        <v>0</v>
      </c>
      <c r="K18" s="602"/>
      <c r="L18" s="625">
        <f t="shared" si="0"/>
        <v>0</v>
      </c>
    </row>
    <row r="19" spans="1:12" s="6" customFormat="1" ht="24" customHeight="1">
      <c r="A19" s="600" t="s">
        <v>622</v>
      </c>
      <c r="B19" s="352"/>
      <c r="C19" s="75"/>
      <c r="D19" s="75"/>
      <c r="E19" s="16"/>
      <c r="F19" s="601">
        <v>31.66</v>
      </c>
      <c r="G19" s="601"/>
      <c r="H19" s="602">
        <v>-31.66</v>
      </c>
      <c r="I19" s="602"/>
      <c r="J19" s="625">
        <v>0</v>
      </c>
      <c r="K19" s="602"/>
      <c r="L19" s="625">
        <f t="shared" si="0"/>
        <v>0</v>
      </c>
    </row>
    <row r="20" spans="1:12" s="6" customFormat="1" ht="24" customHeight="1">
      <c r="A20" s="600" t="s">
        <v>623</v>
      </c>
      <c r="B20" s="352"/>
      <c r="C20" s="75"/>
      <c r="D20" s="75"/>
      <c r="E20" s="16"/>
      <c r="F20" s="601">
        <v>401.25</v>
      </c>
      <c r="G20" s="601"/>
      <c r="H20" s="625">
        <v>0</v>
      </c>
      <c r="I20" s="602"/>
      <c r="J20" s="602">
        <v>-3.51</v>
      </c>
      <c r="K20" s="602"/>
      <c r="L20" s="602">
        <f t="shared" si="0"/>
        <v>397.74</v>
      </c>
    </row>
    <row r="21" spans="1:12" s="6" customFormat="1" ht="24" customHeight="1">
      <c r="A21" s="600" t="s">
        <v>401</v>
      </c>
      <c r="B21" s="352"/>
      <c r="C21" s="75"/>
      <c r="D21" s="75"/>
      <c r="E21" s="16"/>
      <c r="F21" s="625">
        <v>0</v>
      </c>
      <c r="G21" s="601"/>
      <c r="H21" s="625">
        <v>0</v>
      </c>
      <c r="I21" s="602"/>
      <c r="J21" s="602">
        <v>10.08</v>
      </c>
      <c r="K21" s="602"/>
      <c r="L21" s="602">
        <f t="shared" si="0"/>
        <v>10.08</v>
      </c>
    </row>
    <row r="22" spans="1:12" s="6" customFormat="1" ht="24" customHeight="1">
      <c r="A22" s="593" t="s">
        <v>402</v>
      </c>
      <c r="B22" s="352"/>
      <c r="C22" s="75"/>
      <c r="D22" s="75"/>
      <c r="E22" s="16"/>
      <c r="F22" s="601"/>
      <c r="G22" s="601"/>
      <c r="H22" s="602"/>
      <c r="I22" s="602"/>
      <c r="J22" s="602"/>
      <c r="K22" s="602"/>
      <c r="L22" s="602"/>
    </row>
    <row r="23" spans="1:12" s="6" customFormat="1" ht="24" customHeight="1">
      <c r="A23" s="593" t="s">
        <v>403</v>
      </c>
      <c r="B23" s="352"/>
      <c r="C23" s="75"/>
      <c r="D23" s="75"/>
      <c r="E23" s="16"/>
      <c r="F23" s="601"/>
      <c r="G23" s="601"/>
      <c r="H23" s="602"/>
      <c r="I23" s="602"/>
      <c r="J23" s="602"/>
      <c r="K23" s="602"/>
      <c r="L23" s="602"/>
    </row>
    <row r="24" spans="1:12" s="6" customFormat="1" ht="24" customHeight="1">
      <c r="A24" s="600" t="s">
        <v>404</v>
      </c>
      <c r="B24" s="352"/>
      <c r="C24" s="75"/>
      <c r="D24" s="75"/>
      <c r="E24" s="16"/>
      <c r="F24" s="601">
        <v>1.04</v>
      </c>
      <c r="G24" s="601"/>
      <c r="H24" s="625">
        <v>0</v>
      </c>
      <c r="I24" s="602"/>
      <c r="J24" s="602">
        <v>0.9</v>
      </c>
      <c r="K24" s="602"/>
      <c r="L24" s="602">
        <f>SUM(F24:J24)</f>
        <v>1.94</v>
      </c>
    </row>
    <row r="25" spans="1:12" s="6" customFormat="1" ht="24" customHeight="1">
      <c r="A25" s="593" t="s">
        <v>405</v>
      </c>
      <c r="B25" s="352"/>
      <c r="C25" s="75"/>
      <c r="D25" s="75"/>
      <c r="E25" s="16"/>
      <c r="F25" s="601"/>
      <c r="G25" s="601"/>
      <c r="H25" s="602"/>
      <c r="I25" s="602"/>
      <c r="J25" s="602"/>
      <c r="K25" s="602"/>
      <c r="L25" s="602"/>
    </row>
    <row r="26" spans="1:12" s="6" customFormat="1" ht="24" customHeight="1">
      <c r="A26" s="600" t="s">
        <v>406</v>
      </c>
      <c r="B26" s="352"/>
      <c r="C26" s="75"/>
      <c r="D26" s="75"/>
      <c r="E26" s="16"/>
      <c r="F26" s="601">
        <v>1.82</v>
      </c>
      <c r="G26" s="601"/>
      <c r="H26" s="625">
        <v>0</v>
      </c>
      <c r="I26" s="602"/>
      <c r="J26" s="602">
        <v>5.67</v>
      </c>
      <c r="K26" s="602"/>
      <c r="L26" s="602">
        <f>SUM(F26:J26)</f>
        <v>7.49</v>
      </c>
    </row>
    <row r="27" spans="1:12" s="6" customFormat="1" ht="21.75">
      <c r="A27" s="593"/>
      <c r="B27" s="352"/>
      <c r="C27" s="75"/>
      <c r="D27" s="75"/>
      <c r="E27" s="16"/>
      <c r="F27" s="18"/>
      <c r="G27" s="16"/>
      <c r="H27" s="18"/>
      <c r="I27" s="8"/>
      <c r="J27" s="8"/>
      <c r="K27" s="8"/>
      <c r="L27" s="8"/>
    </row>
    <row r="28" spans="1:12" s="6" customFormat="1" ht="21.75">
      <c r="A28" s="593"/>
      <c r="B28" s="352"/>
      <c r="C28" s="75"/>
      <c r="D28" s="75"/>
      <c r="E28" s="16"/>
      <c r="F28" s="18"/>
      <c r="G28" s="16"/>
      <c r="H28" s="18"/>
      <c r="I28" s="8"/>
      <c r="J28" s="8"/>
      <c r="K28" s="8"/>
      <c r="L28" s="8"/>
    </row>
    <row r="29" spans="1:12" s="6" customFormat="1" ht="21.75">
      <c r="A29" s="593"/>
      <c r="B29" s="352"/>
      <c r="C29" s="75"/>
      <c r="D29" s="75"/>
      <c r="E29" s="16"/>
      <c r="F29" s="18"/>
      <c r="G29" s="16"/>
      <c r="H29" s="18"/>
      <c r="I29" s="8"/>
      <c r="J29" s="8"/>
      <c r="K29" s="8"/>
      <c r="L29" s="8"/>
    </row>
    <row r="30" spans="1:12" s="6" customFormat="1" ht="21.75">
      <c r="A30" s="593"/>
      <c r="B30" s="352"/>
      <c r="C30" s="75"/>
      <c r="D30" s="75"/>
      <c r="E30" s="16"/>
      <c r="F30" s="18"/>
      <c r="G30" s="16"/>
      <c r="H30" s="18"/>
      <c r="I30" s="8"/>
      <c r="J30" s="8"/>
      <c r="K30" s="8"/>
      <c r="L30" s="8"/>
    </row>
    <row r="31" spans="1:12" s="6" customFormat="1" ht="21.75">
      <c r="A31" s="593"/>
      <c r="B31" s="352"/>
      <c r="C31" s="75"/>
      <c r="D31" s="75"/>
      <c r="E31" s="16"/>
      <c r="F31" s="18"/>
      <c r="G31" s="16"/>
      <c r="H31" s="18"/>
      <c r="I31" s="8"/>
      <c r="J31" s="8"/>
      <c r="K31" s="8"/>
      <c r="L31" s="8"/>
    </row>
    <row r="32" spans="1:12" s="6" customFormat="1" ht="21.75">
      <c r="A32" s="593"/>
      <c r="B32" s="352"/>
      <c r="C32" s="75"/>
      <c r="D32" s="75"/>
      <c r="E32" s="16"/>
      <c r="F32" s="18"/>
      <c r="G32" s="16"/>
      <c r="H32" s="18"/>
      <c r="I32" s="8"/>
      <c r="J32" s="8"/>
      <c r="K32" s="8"/>
      <c r="L32" s="8"/>
    </row>
    <row r="33" spans="1:18" s="6" customFormat="1" ht="21.75">
      <c r="A33" s="593"/>
      <c r="B33" s="352"/>
      <c r="C33" s="75"/>
      <c r="D33" s="75"/>
      <c r="E33" s="16"/>
      <c r="F33" s="18"/>
      <c r="G33" s="16"/>
      <c r="H33" s="18"/>
      <c r="I33" s="8"/>
      <c r="J33" s="8"/>
      <c r="K33" s="8"/>
      <c r="L33" s="8"/>
    </row>
    <row r="34" spans="1:18" s="6" customFormat="1" ht="21.75">
      <c r="A34" s="593"/>
      <c r="B34" s="352"/>
      <c r="C34" s="75"/>
      <c r="D34" s="75"/>
      <c r="E34" s="16"/>
      <c r="F34" s="18"/>
      <c r="G34" s="16"/>
      <c r="H34" s="18"/>
      <c r="I34" s="8"/>
      <c r="J34" s="8"/>
      <c r="K34" s="8"/>
      <c r="L34" s="8"/>
    </row>
    <row r="35" spans="1:18" s="6" customFormat="1" ht="21.75" customHeight="1">
      <c r="A35" s="131" t="s">
        <v>42</v>
      </c>
      <c r="B35" s="135"/>
      <c r="C35" s="261"/>
      <c r="D35" s="262"/>
      <c r="E35" s="262"/>
      <c r="F35" s="262"/>
      <c r="G35" s="262"/>
      <c r="H35" s="263"/>
      <c r="I35" s="261"/>
      <c r="J35" s="136"/>
      <c r="K35" s="136"/>
      <c r="L35" s="136"/>
      <c r="M35" s="136"/>
    </row>
    <row r="36" spans="1:18" s="6" customFormat="1" ht="20.25" customHeight="1">
      <c r="A36" s="131" t="s">
        <v>43</v>
      </c>
      <c r="B36" s="135"/>
      <c r="C36" s="261"/>
      <c r="D36" s="262"/>
      <c r="E36" s="262"/>
      <c r="F36" s="262"/>
      <c r="G36" s="262"/>
      <c r="H36" s="263"/>
      <c r="I36" s="261"/>
      <c r="J36" s="136"/>
      <c r="K36" s="136"/>
      <c r="L36" s="136"/>
      <c r="M36" s="136"/>
    </row>
    <row r="37" spans="1:18" s="6" customFormat="1" ht="20.25" customHeight="1">
      <c r="A37" s="133" t="s">
        <v>4</v>
      </c>
      <c r="B37" s="133"/>
      <c r="C37" s="133"/>
      <c r="D37" s="133"/>
      <c r="E37" s="133"/>
      <c r="F37" s="133"/>
      <c r="G37" s="133"/>
      <c r="H37" s="133"/>
      <c r="I37" s="133"/>
      <c r="J37" s="133"/>
      <c r="K37" s="133"/>
      <c r="L37" s="133"/>
      <c r="M37" s="83"/>
      <c r="N37" s="83"/>
      <c r="O37" s="55"/>
      <c r="P37" s="55"/>
      <c r="Q37" s="55"/>
      <c r="R37" s="55"/>
    </row>
    <row r="38" spans="1:18" s="6" customFormat="1" ht="20.25" customHeight="1">
      <c r="A38" s="352"/>
      <c r="B38" s="352"/>
      <c r="C38" s="75"/>
      <c r="D38" s="75"/>
      <c r="E38" s="16"/>
      <c r="F38" s="18"/>
      <c r="G38" s="16"/>
      <c r="H38" s="18"/>
      <c r="I38" s="8"/>
      <c r="J38" s="8"/>
      <c r="K38" s="8"/>
      <c r="L38" s="8"/>
    </row>
    <row r="39" spans="1:18" s="75" customFormat="1" ht="21.75">
      <c r="A39" s="300" t="s">
        <v>679</v>
      </c>
      <c r="E39" s="18"/>
      <c r="F39" s="16"/>
      <c r="G39" s="18"/>
      <c r="H39" s="16"/>
      <c r="I39" s="18"/>
      <c r="J39" s="8"/>
      <c r="K39" s="16"/>
      <c r="L39" s="16"/>
      <c r="M39" s="8"/>
      <c r="N39" s="6"/>
      <c r="O39" s="6"/>
      <c r="P39" s="6"/>
      <c r="Q39" s="6"/>
      <c r="R39" s="6"/>
    </row>
    <row r="40" spans="1:18" s="6" customFormat="1" ht="21" customHeight="1">
      <c r="A40" s="300" t="s">
        <v>682</v>
      </c>
      <c r="B40" s="75"/>
      <c r="C40" s="75"/>
      <c r="D40" s="75"/>
      <c r="E40" s="18"/>
      <c r="F40" s="16"/>
      <c r="G40" s="18"/>
      <c r="H40" s="16"/>
      <c r="I40" s="18"/>
      <c r="J40" s="8"/>
      <c r="K40" s="16"/>
      <c r="L40" s="16"/>
      <c r="M40" s="8"/>
    </row>
    <row r="41" spans="1:18" s="6" customFormat="1" ht="21.75">
      <c r="A41" s="593"/>
      <c r="B41" s="352"/>
      <c r="C41" s="75"/>
      <c r="D41" s="75"/>
      <c r="E41" s="16"/>
      <c r="F41" s="18"/>
      <c r="G41" s="16"/>
      <c r="H41" s="18"/>
      <c r="I41" s="8"/>
      <c r="J41" s="8"/>
      <c r="K41" s="8"/>
      <c r="L41" s="45" t="s">
        <v>70</v>
      </c>
    </row>
    <row r="42" spans="1:18" s="6" customFormat="1" ht="21.75">
      <c r="A42" s="593"/>
      <c r="B42" s="352"/>
      <c r="C42" s="75"/>
      <c r="D42" s="75"/>
      <c r="E42" s="16"/>
      <c r="F42" s="594" t="s">
        <v>407</v>
      </c>
      <c r="G42" s="594"/>
      <c r="H42" s="594"/>
      <c r="I42" s="595"/>
      <c r="J42" s="595"/>
      <c r="K42" s="595"/>
      <c r="L42" s="595"/>
    </row>
    <row r="43" spans="1:18" s="6" customFormat="1" ht="24" customHeight="1">
      <c r="A43" s="593"/>
      <c r="B43" s="352"/>
      <c r="C43" s="75"/>
      <c r="D43" s="75"/>
      <c r="E43" s="16"/>
      <c r="F43" s="18"/>
      <c r="G43" s="16"/>
      <c r="H43" s="596" t="s">
        <v>387</v>
      </c>
      <c r="I43" s="596"/>
      <c r="J43" s="596"/>
      <c r="K43" s="8"/>
      <c r="L43" s="8"/>
    </row>
    <row r="44" spans="1:18" s="6" customFormat="1" ht="24" customHeight="1">
      <c r="A44" s="593"/>
      <c r="B44" s="597"/>
      <c r="C44" s="75"/>
      <c r="D44" s="75"/>
      <c r="E44" s="16"/>
      <c r="F44" s="598" t="s">
        <v>388</v>
      </c>
      <c r="G44" s="16"/>
      <c r="H44" s="11" t="s">
        <v>389</v>
      </c>
      <c r="I44" s="11"/>
      <c r="J44" s="11" t="s">
        <v>392</v>
      </c>
      <c r="K44" s="8"/>
      <c r="L44" s="598" t="s">
        <v>393</v>
      </c>
    </row>
    <row r="45" spans="1:18" s="6" customFormat="1" ht="24" customHeight="1">
      <c r="A45" s="593"/>
      <c r="B45" s="597"/>
      <c r="C45" s="75"/>
      <c r="D45" s="75"/>
      <c r="E45" s="16"/>
      <c r="F45" s="598"/>
      <c r="G45" s="16"/>
      <c r="H45" s="11" t="s">
        <v>390</v>
      </c>
      <c r="I45" s="11"/>
      <c r="J45" s="11"/>
      <c r="K45" s="8"/>
      <c r="L45" s="598"/>
    </row>
    <row r="46" spans="1:18" s="6" customFormat="1" ht="24" customHeight="1">
      <c r="A46" s="593"/>
      <c r="B46" s="597"/>
      <c r="C46" s="75"/>
      <c r="D46" s="75"/>
      <c r="E46" s="16"/>
      <c r="F46" s="599"/>
      <c r="G46" s="16"/>
      <c r="H46" s="10" t="s">
        <v>391</v>
      </c>
      <c r="I46" s="11"/>
      <c r="J46" s="10"/>
      <c r="K46" s="8"/>
      <c r="L46" s="599"/>
    </row>
    <row r="47" spans="1:18" s="6" customFormat="1" ht="24" customHeight="1">
      <c r="A47" s="593" t="s">
        <v>394</v>
      </c>
      <c r="B47" s="352"/>
      <c r="C47" s="75"/>
      <c r="D47" s="75"/>
      <c r="E47" s="16"/>
      <c r="F47" s="18"/>
      <c r="G47" s="16"/>
      <c r="H47" s="18"/>
      <c r="I47" s="8"/>
      <c r="J47" s="8"/>
      <c r="K47" s="8"/>
      <c r="L47" s="8"/>
    </row>
    <row r="48" spans="1:18" s="6" customFormat="1" ht="24" customHeight="1">
      <c r="A48" s="593" t="s">
        <v>395</v>
      </c>
      <c r="B48" s="352"/>
      <c r="C48" s="75"/>
      <c r="D48" s="75"/>
      <c r="E48" s="16"/>
      <c r="F48" s="18"/>
      <c r="G48" s="16"/>
      <c r="H48" s="18"/>
      <c r="I48" s="8"/>
      <c r="J48" s="8"/>
      <c r="K48" s="8"/>
      <c r="L48" s="8"/>
    </row>
    <row r="49" spans="1:12" s="6" customFormat="1" ht="24" customHeight="1">
      <c r="A49" s="593" t="s">
        <v>396</v>
      </c>
      <c r="B49" s="352"/>
      <c r="C49" s="75"/>
      <c r="D49" s="75"/>
      <c r="E49" s="16"/>
      <c r="F49" s="18"/>
      <c r="G49" s="16"/>
      <c r="H49" s="18"/>
      <c r="I49" s="8"/>
      <c r="J49" s="8"/>
      <c r="K49" s="8"/>
      <c r="L49" s="8"/>
    </row>
    <row r="50" spans="1:12" s="6" customFormat="1" ht="24" customHeight="1">
      <c r="A50" s="600" t="s">
        <v>397</v>
      </c>
      <c r="B50" s="352"/>
      <c r="C50" s="75"/>
      <c r="D50" s="75"/>
      <c r="E50" s="16"/>
      <c r="F50" s="601">
        <v>0.5</v>
      </c>
      <c r="G50" s="601"/>
      <c r="H50" s="602">
        <v>-0.5</v>
      </c>
      <c r="I50" s="602"/>
      <c r="J50" s="625">
        <v>0</v>
      </c>
      <c r="K50" s="602"/>
      <c r="L50" s="625">
        <f>SUM(F50:K50)</f>
        <v>0</v>
      </c>
    </row>
    <row r="51" spans="1:12" s="6" customFormat="1" ht="24" customHeight="1">
      <c r="A51" s="600" t="s">
        <v>398</v>
      </c>
      <c r="B51" s="352"/>
      <c r="C51" s="75"/>
      <c r="D51" s="75"/>
      <c r="E51" s="16"/>
      <c r="F51" s="625">
        <v>0</v>
      </c>
      <c r="G51" s="601"/>
      <c r="H51" s="602">
        <v>0.5</v>
      </c>
      <c r="I51" s="602"/>
      <c r="J51" s="625">
        <v>0</v>
      </c>
      <c r="K51" s="602"/>
      <c r="L51" s="602">
        <f>SUM(F51:K51)</f>
        <v>0.5</v>
      </c>
    </row>
    <row r="52" spans="1:12" s="6" customFormat="1" ht="24" customHeight="1">
      <c r="A52" s="593" t="s">
        <v>400</v>
      </c>
      <c r="B52" s="352"/>
      <c r="C52" s="75"/>
      <c r="D52" s="75"/>
      <c r="E52" s="16"/>
      <c r="F52" s="601"/>
      <c r="G52" s="601"/>
      <c r="H52" s="602"/>
      <c r="I52" s="602"/>
      <c r="J52" s="602"/>
      <c r="K52" s="602"/>
      <c r="L52" s="602"/>
    </row>
    <row r="53" spans="1:12" s="6" customFormat="1" ht="24" customHeight="1">
      <c r="A53" s="600" t="s">
        <v>620</v>
      </c>
      <c r="B53" s="352"/>
      <c r="C53" s="75"/>
      <c r="D53" s="75"/>
      <c r="E53" s="16"/>
      <c r="F53" s="625">
        <v>0</v>
      </c>
      <c r="G53" s="601"/>
      <c r="H53" s="602">
        <v>86.87</v>
      </c>
      <c r="I53" s="602"/>
      <c r="J53" s="625">
        <v>0</v>
      </c>
      <c r="K53" s="602"/>
      <c r="L53" s="602">
        <f>SUM(F53:K53)</f>
        <v>86.87</v>
      </c>
    </row>
    <row r="54" spans="1:12" s="6" customFormat="1" ht="24" customHeight="1">
      <c r="A54" s="600" t="s">
        <v>621</v>
      </c>
      <c r="B54" s="352"/>
      <c r="C54" s="75"/>
      <c r="D54" s="75"/>
      <c r="E54" s="16"/>
      <c r="F54" s="601">
        <v>55.21</v>
      </c>
      <c r="G54" s="601"/>
      <c r="H54" s="602">
        <v>-55.21</v>
      </c>
      <c r="I54" s="602"/>
      <c r="J54" s="625">
        <v>0</v>
      </c>
      <c r="K54" s="602"/>
      <c r="L54" s="625">
        <f>SUM(F54:K54)</f>
        <v>0</v>
      </c>
    </row>
    <row r="55" spans="1:12" s="6" customFormat="1" ht="24" customHeight="1">
      <c r="A55" s="600" t="s">
        <v>622</v>
      </c>
      <c r="B55" s="352"/>
      <c r="C55" s="75"/>
      <c r="D55" s="75"/>
      <c r="E55" s="16"/>
      <c r="F55" s="601">
        <v>31.66</v>
      </c>
      <c r="G55" s="601"/>
      <c r="H55" s="602">
        <v>-31.66</v>
      </c>
      <c r="I55" s="602"/>
      <c r="J55" s="625">
        <v>0</v>
      </c>
      <c r="K55" s="602"/>
      <c r="L55" s="625">
        <f>SUM(F55:K55)</f>
        <v>0</v>
      </c>
    </row>
    <row r="56" spans="1:12" s="6" customFormat="1" ht="24" customHeight="1">
      <c r="A56" s="600" t="s">
        <v>623</v>
      </c>
      <c r="B56" s="352"/>
      <c r="C56" s="75"/>
      <c r="D56" s="75"/>
      <c r="E56" s="16"/>
      <c r="F56" s="601">
        <v>400.19</v>
      </c>
      <c r="G56" s="601"/>
      <c r="H56" s="625">
        <v>0</v>
      </c>
      <c r="I56" s="602"/>
      <c r="J56" s="602">
        <v>-3.51</v>
      </c>
      <c r="K56" s="602"/>
      <c r="L56" s="602">
        <f>SUM(F56:K56)</f>
        <v>396.68</v>
      </c>
    </row>
    <row r="57" spans="1:12" s="6" customFormat="1" ht="24" customHeight="1">
      <c r="A57" s="600" t="s">
        <v>401</v>
      </c>
      <c r="B57" s="352"/>
      <c r="C57" s="75"/>
      <c r="D57" s="75"/>
      <c r="E57" s="16"/>
      <c r="F57" s="625">
        <v>0</v>
      </c>
      <c r="G57" s="601"/>
      <c r="H57" s="625">
        <v>0</v>
      </c>
      <c r="I57" s="602"/>
      <c r="J57" s="602">
        <v>5.92</v>
      </c>
      <c r="K57" s="602"/>
      <c r="L57" s="602">
        <f>SUM(F57:K57)</f>
        <v>5.92</v>
      </c>
    </row>
    <row r="58" spans="1:12" s="6" customFormat="1" ht="24" customHeight="1">
      <c r="A58" s="593" t="s">
        <v>402</v>
      </c>
      <c r="B58" s="352"/>
      <c r="C58" s="75"/>
      <c r="D58" s="75"/>
      <c r="E58" s="16"/>
      <c r="F58" s="601"/>
      <c r="G58" s="601"/>
      <c r="H58" s="602"/>
      <c r="I58" s="602"/>
      <c r="J58" s="602"/>
      <c r="K58" s="602"/>
      <c r="L58" s="602"/>
    </row>
    <row r="59" spans="1:12" s="6" customFormat="1" ht="24" customHeight="1">
      <c r="A59" s="593" t="s">
        <v>683</v>
      </c>
      <c r="B59" s="352"/>
      <c r="C59" s="75"/>
      <c r="D59" s="75"/>
      <c r="E59" s="16"/>
      <c r="F59" s="601"/>
      <c r="G59" s="601"/>
      <c r="H59" s="602"/>
      <c r="I59" s="602"/>
      <c r="J59" s="602"/>
      <c r="K59" s="602"/>
      <c r="L59" s="602"/>
    </row>
    <row r="60" spans="1:12" s="6" customFormat="1" ht="24" customHeight="1">
      <c r="A60" s="600" t="s">
        <v>404</v>
      </c>
      <c r="B60" s="352"/>
      <c r="C60" s="75"/>
      <c r="D60" s="75"/>
      <c r="E60" s="16"/>
      <c r="F60" s="601">
        <v>1.04</v>
      </c>
      <c r="G60" s="601"/>
      <c r="H60" s="625">
        <v>0</v>
      </c>
      <c r="I60" s="602"/>
      <c r="J60" s="602">
        <v>0.21</v>
      </c>
      <c r="K60" s="602"/>
      <c r="L60" s="602">
        <f>SUM(F60:K60)</f>
        <v>1.25</v>
      </c>
    </row>
    <row r="61" spans="1:12" s="6" customFormat="1" ht="24" customHeight="1">
      <c r="A61" s="593" t="s">
        <v>684</v>
      </c>
      <c r="B61" s="352"/>
      <c r="C61" s="75"/>
      <c r="D61" s="75"/>
      <c r="E61" s="16"/>
      <c r="F61" s="601"/>
      <c r="G61" s="601"/>
      <c r="H61" s="602"/>
      <c r="I61" s="602"/>
      <c r="J61" s="602"/>
      <c r="K61" s="602"/>
      <c r="L61" s="602"/>
    </row>
    <row r="62" spans="1:12" s="6" customFormat="1" ht="24" customHeight="1">
      <c r="A62" s="600" t="s">
        <v>406</v>
      </c>
      <c r="B62" s="352"/>
      <c r="C62" s="75"/>
      <c r="D62" s="75"/>
      <c r="E62" s="16"/>
      <c r="F62" s="601">
        <v>1.82</v>
      </c>
      <c r="G62" s="601"/>
      <c r="H62" s="625">
        <v>0</v>
      </c>
      <c r="I62" s="602"/>
      <c r="J62" s="602">
        <v>2.2000000000000002</v>
      </c>
      <c r="K62" s="602"/>
      <c r="L62" s="602">
        <f>SUM(F62:K62)</f>
        <v>4.0200000000000005</v>
      </c>
    </row>
    <row r="63" spans="1:12" s="6" customFormat="1" ht="24" customHeight="1">
      <c r="A63" s="593"/>
      <c r="B63" s="352"/>
      <c r="C63" s="75"/>
      <c r="D63" s="75"/>
      <c r="E63" s="16"/>
      <c r="F63" s="18"/>
      <c r="G63" s="16"/>
      <c r="H63" s="18"/>
      <c r="I63" s="8"/>
      <c r="J63" s="8"/>
      <c r="K63" s="8"/>
      <c r="L63" s="8"/>
    </row>
    <row r="64" spans="1:12" s="6" customFormat="1" ht="24" customHeight="1">
      <c r="A64" s="593"/>
      <c r="B64" s="352"/>
      <c r="C64" s="75"/>
      <c r="D64" s="75"/>
      <c r="E64" s="16"/>
      <c r="F64" s="18"/>
      <c r="G64" s="16"/>
      <c r="H64" s="18"/>
      <c r="I64" s="8"/>
      <c r="J64" s="8"/>
      <c r="K64" s="8"/>
      <c r="L64" s="8"/>
    </row>
    <row r="65" spans="1:18" s="6" customFormat="1" ht="21.75">
      <c r="A65" s="593"/>
      <c r="B65" s="352"/>
      <c r="C65" s="75"/>
      <c r="D65" s="75"/>
      <c r="E65" s="16"/>
      <c r="F65" s="18"/>
      <c r="G65" s="16"/>
      <c r="H65" s="18"/>
      <c r="I65" s="8"/>
      <c r="J65" s="8"/>
      <c r="K65" s="8"/>
      <c r="L65" s="8"/>
    </row>
    <row r="66" spans="1:18" s="6" customFormat="1" ht="21.75">
      <c r="A66" s="593"/>
      <c r="B66" s="352"/>
      <c r="C66" s="75"/>
      <c r="D66" s="75"/>
      <c r="E66" s="16"/>
      <c r="F66" s="18"/>
      <c r="G66" s="16"/>
      <c r="H66" s="18"/>
      <c r="I66" s="8"/>
      <c r="J66" s="8"/>
      <c r="K66" s="8"/>
      <c r="L66" s="8"/>
    </row>
    <row r="67" spans="1:18" s="6" customFormat="1" ht="21.75">
      <c r="A67" s="593"/>
      <c r="B67" s="352"/>
      <c r="C67" s="75"/>
      <c r="D67" s="75"/>
      <c r="E67" s="16"/>
      <c r="F67" s="18"/>
      <c r="G67" s="16"/>
      <c r="H67" s="18"/>
      <c r="I67" s="8"/>
      <c r="J67" s="8"/>
      <c r="K67" s="8"/>
      <c r="L67" s="8"/>
    </row>
    <row r="68" spans="1:18" s="6" customFormat="1" ht="21.75">
      <c r="A68" s="593"/>
      <c r="B68" s="352"/>
      <c r="C68" s="75"/>
      <c r="D68" s="75"/>
      <c r="E68" s="16"/>
      <c r="F68" s="18"/>
      <c r="G68" s="16"/>
      <c r="H68" s="18"/>
      <c r="I68" s="8"/>
      <c r="J68" s="8"/>
      <c r="K68" s="8"/>
      <c r="L68" s="8"/>
    </row>
    <row r="69" spans="1:18" s="6" customFormat="1" ht="21.75">
      <c r="A69" s="593"/>
      <c r="B69" s="352"/>
      <c r="C69" s="75"/>
      <c r="D69" s="75"/>
      <c r="E69" s="16"/>
      <c r="F69" s="18"/>
      <c r="G69" s="16"/>
      <c r="H69" s="18"/>
      <c r="I69" s="8"/>
      <c r="J69" s="8"/>
      <c r="K69" s="8"/>
      <c r="L69" s="8"/>
    </row>
    <row r="70" spans="1:18" s="6" customFormat="1" ht="21.75">
      <c r="A70" s="593"/>
      <c r="B70" s="352"/>
      <c r="C70" s="75"/>
      <c r="D70" s="75"/>
      <c r="E70" s="16"/>
      <c r="F70" s="18"/>
      <c r="G70" s="16"/>
      <c r="H70" s="18"/>
      <c r="I70" s="8"/>
      <c r="J70" s="8"/>
      <c r="K70" s="8"/>
      <c r="L70" s="8"/>
    </row>
    <row r="71" spans="1:18" s="6" customFormat="1" ht="21.75">
      <c r="A71" s="131" t="s">
        <v>42</v>
      </c>
      <c r="B71" s="135"/>
      <c r="C71" s="261"/>
      <c r="D71" s="262"/>
      <c r="E71" s="262"/>
      <c r="F71" s="262"/>
      <c r="G71" s="262"/>
      <c r="H71" s="263"/>
      <c r="I71" s="261"/>
      <c r="J71" s="136"/>
      <c r="K71" s="136"/>
      <c r="L71" s="136"/>
      <c r="M71" s="136"/>
    </row>
    <row r="72" spans="1:18" s="6" customFormat="1" ht="21.75">
      <c r="A72" s="131" t="s">
        <v>43</v>
      </c>
      <c r="B72" s="135"/>
      <c r="C72" s="261"/>
      <c r="D72" s="262"/>
      <c r="E72" s="262"/>
      <c r="F72" s="262"/>
      <c r="G72" s="262"/>
      <c r="H72" s="263"/>
      <c r="I72" s="261"/>
      <c r="J72" s="136"/>
      <c r="K72" s="136"/>
      <c r="L72" s="136"/>
      <c r="M72" s="136"/>
    </row>
    <row r="73" spans="1:18" s="6" customFormat="1" ht="21.75" customHeight="1">
      <c r="A73" s="133" t="s">
        <v>17</v>
      </c>
      <c r="B73" s="133"/>
      <c r="C73" s="133"/>
      <c r="D73" s="133"/>
      <c r="E73" s="133"/>
      <c r="F73" s="133"/>
      <c r="G73" s="133"/>
      <c r="H73" s="133"/>
      <c r="I73" s="133"/>
      <c r="J73" s="133"/>
      <c r="K73" s="133"/>
      <c r="L73" s="133"/>
      <c r="M73" s="83"/>
      <c r="N73" s="83"/>
      <c r="O73" s="55"/>
      <c r="P73" s="55"/>
      <c r="Q73" s="55"/>
      <c r="R73" s="55"/>
    </row>
    <row r="74" spans="1:18" s="6" customFormat="1" ht="20.25" customHeight="1">
      <c r="A74" s="352"/>
      <c r="B74" s="352"/>
      <c r="C74" s="75"/>
      <c r="D74" s="75"/>
      <c r="E74" s="16"/>
      <c r="F74" s="18"/>
      <c r="G74" s="16"/>
      <c r="H74" s="18"/>
      <c r="I74" s="8"/>
      <c r="J74" s="8"/>
      <c r="K74" s="8"/>
      <c r="L74" s="8"/>
    </row>
    <row r="75" spans="1:18" s="75" customFormat="1" ht="22.5" customHeight="1">
      <c r="A75" s="300" t="s">
        <v>679</v>
      </c>
      <c r="E75" s="18"/>
      <c r="F75" s="16"/>
      <c r="G75" s="18"/>
      <c r="H75" s="16"/>
      <c r="I75" s="18"/>
      <c r="J75" s="8"/>
      <c r="K75" s="16"/>
      <c r="L75" s="16"/>
      <c r="M75" s="8"/>
      <c r="N75" s="6"/>
      <c r="O75" s="6"/>
      <c r="P75" s="6"/>
      <c r="Q75" s="6"/>
      <c r="R75" s="6"/>
    </row>
    <row r="76" spans="1:18" s="6" customFormat="1" ht="22.5" customHeight="1">
      <c r="A76" s="300" t="s">
        <v>682</v>
      </c>
      <c r="B76" s="75"/>
      <c r="C76" s="75"/>
      <c r="D76" s="75"/>
      <c r="E76" s="18"/>
      <c r="F76" s="16"/>
      <c r="G76" s="18"/>
      <c r="H76" s="16"/>
      <c r="I76" s="18"/>
      <c r="J76" s="8"/>
      <c r="K76" s="16"/>
      <c r="L76" s="16"/>
      <c r="M76" s="8"/>
    </row>
    <row r="77" spans="1:18" s="6" customFormat="1" ht="22.5" customHeight="1">
      <c r="A77" s="603" t="s">
        <v>408</v>
      </c>
      <c r="B77" s="352"/>
      <c r="C77" s="75"/>
      <c r="D77" s="75"/>
      <c r="E77" s="16"/>
      <c r="F77" s="18"/>
      <c r="G77" s="16"/>
      <c r="H77" s="18"/>
      <c r="I77" s="8"/>
      <c r="J77" s="8"/>
      <c r="K77" s="8"/>
      <c r="L77" s="8"/>
    </row>
    <row r="78" spans="1:18" s="6" customFormat="1" ht="22.5" customHeight="1">
      <c r="A78" s="355" t="s">
        <v>685</v>
      </c>
      <c r="B78" s="2"/>
      <c r="C78" s="2"/>
      <c r="D78" s="2"/>
      <c r="E78" s="2"/>
      <c r="F78" s="2"/>
      <c r="G78" s="2"/>
      <c r="H78" s="2"/>
      <c r="I78" s="2"/>
      <c r="J78" s="2"/>
      <c r="K78" s="2"/>
      <c r="L78" s="2"/>
      <c r="M78" s="2"/>
      <c r="N78" s="2"/>
      <c r="O78" s="2"/>
      <c r="P78" s="2"/>
      <c r="Q78" s="2"/>
      <c r="R78" s="2"/>
    </row>
    <row r="79" spans="1:18" s="6" customFormat="1" ht="22.5" customHeight="1">
      <c r="A79" s="304" t="s">
        <v>412</v>
      </c>
      <c r="B79" s="2"/>
      <c r="C79" s="2"/>
      <c r="D79" s="2"/>
      <c r="E79" s="2"/>
      <c r="F79" s="2"/>
      <c r="G79" s="2"/>
      <c r="H79" s="2"/>
      <c r="I79" s="2"/>
      <c r="J79" s="2"/>
      <c r="K79" s="2"/>
      <c r="L79" s="2"/>
      <c r="M79" s="2"/>
      <c r="N79" s="2"/>
      <c r="O79" s="2"/>
      <c r="P79" s="2"/>
      <c r="Q79" s="2"/>
      <c r="R79" s="2"/>
    </row>
    <row r="80" spans="1:18" ht="22.5" customHeight="1">
      <c r="A80" s="593"/>
      <c r="B80" s="352"/>
      <c r="C80" s="75"/>
      <c r="D80" s="75"/>
      <c r="E80" s="16"/>
      <c r="F80" s="18"/>
      <c r="G80" s="16"/>
      <c r="H80" s="18"/>
      <c r="I80" s="8"/>
      <c r="J80" s="8"/>
      <c r="K80" s="8"/>
      <c r="L80" s="45" t="s">
        <v>70</v>
      </c>
    </row>
    <row r="81" spans="1:12" ht="22.5" customHeight="1">
      <c r="A81" s="593"/>
      <c r="B81" s="352"/>
      <c r="C81" s="75"/>
      <c r="D81" s="75"/>
      <c r="E81" s="16"/>
      <c r="F81" s="594" t="s">
        <v>87</v>
      </c>
      <c r="G81" s="594"/>
      <c r="H81" s="594"/>
      <c r="I81" s="595"/>
      <c r="J81" s="595"/>
      <c r="K81" s="595"/>
      <c r="L81" s="595"/>
    </row>
    <row r="82" spans="1:12" ht="22.5" customHeight="1">
      <c r="A82" s="593"/>
      <c r="B82" s="597"/>
      <c r="C82" s="75"/>
      <c r="D82" s="75"/>
      <c r="E82" s="16"/>
      <c r="F82" s="598" t="s">
        <v>413</v>
      </c>
      <c r="G82" s="16"/>
      <c r="H82" s="136" t="s">
        <v>416</v>
      </c>
      <c r="I82" s="136"/>
      <c r="J82" s="136"/>
      <c r="K82" s="136"/>
      <c r="L82" s="604"/>
    </row>
    <row r="83" spans="1:12" ht="22.5" customHeight="1">
      <c r="A83" s="593"/>
      <c r="B83" s="597"/>
      <c r="C83" s="75"/>
      <c r="D83" s="75"/>
      <c r="E83" s="16"/>
      <c r="F83" s="598" t="s">
        <v>414</v>
      </c>
      <c r="G83" s="16"/>
      <c r="H83" s="595" t="s">
        <v>417</v>
      </c>
      <c r="I83" s="595"/>
      <c r="J83" s="595"/>
      <c r="K83" s="595"/>
      <c r="L83" s="605"/>
    </row>
    <row r="84" spans="1:12" ht="22.5" customHeight="1">
      <c r="A84" s="593"/>
      <c r="B84" s="597"/>
      <c r="C84" s="75"/>
      <c r="D84" s="75"/>
      <c r="E84" s="16"/>
      <c r="F84" s="598" t="s">
        <v>415</v>
      </c>
      <c r="G84" s="16"/>
      <c r="H84" s="11" t="s">
        <v>629</v>
      </c>
      <c r="I84" s="11"/>
      <c r="J84" s="11" t="s">
        <v>584</v>
      </c>
      <c r="K84" s="8"/>
      <c r="L84" s="598" t="s">
        <v>39</v>
      </c>
    </row>
    <row r="85" spans="1:12" ht="22.5" customHeight="1">
      <c r="A85" s="593"/>
      <c r="B85" s="597"/>
      <c r="C85" s="75"/>
      <c r="D85" s="75"/>
      <c r="E85" s="16"/>
      <c r="F85" s="598"/>
      <c r="G85" s="16"/>
      <c r="H85" s="11" t="s">
        <v>631</v>
      </c>
      <c r="I85" s="11"/>
      <c r="J85" s="11" t="s">
        <v>418</v>
      </c>
      <c r="K85" s="8"/>
      <c r="L85" s="598"/>
    </row>
    <row r="86" spans="1:12" ht="22.5" customHeight="1">
      <c r="A86" s="593"/>
      <c r="B86" s="597"/>
      <c r="C86" s="75"/>
      <c r="D86" s="75"/>
      <c r="E86" s="16"/>
      <c r="F86" s="598"/>
      <c r="G86" s="16"/>
      <c r="H86" s="11" t="s">
        <v>632</v>
      </c>
      <c r="I86" s="11"/>
      <c r="J86" s="11"/>
      <c r="K86" s="8"/>
      <c r="L86" s="598"/>
    </row>
    <row r="87" spans="1:12" ht="22.5" customHeight="1">
      <c r="A87" s="593"/>
      <c r="B87" s="597"/>
      <c r="C87" s="75"/>
      <c r="D87" s="75"/>
      <c r="E87" s="16"/>
      <c r="F87" s="599"/>
      <c r="G87" s="16"/>
      <c r="H87" s="10" t="s">
        <v>630</v>
      </c>
      <c r="I87" s="11"/>
      <c r="J87" s="10"/>
      <c r="K87" s="8"/>
      <c r="L87" s="599"/>
    </row>
    <row r="88" spans="1:12" ht="22.5" customHeight="1">
      <c r="A88" s="606" t="s">
        <v>419</v>
      </c>
      <c r="B88" s="352"/>
      <c r="C88" s="75"/>
      <c r="D88" s="75"/>
      <c r="E88" s="16"/>
      <c r="F88" s="18"/>
      <c r="G88" s="16"/>
      <c r="H88" s="18"/>
      <c r="I88" s="8"/>
      <c r="J88" s="8"/>
      <c r="K88" s="8"/>
      <c r="L88" s="8"/>
    </row>
    <row r="89" spans="1:12" ht="22.5" customHeight="1">
      <c r="A89" s="607" t="s">
        <v>420</v>
      </c>
      <c r="B89" s="352"/>
      <c r="C89" s="75"/>
      <c r="D89" s="75"/>
      <c r="E89" s="16"/>
      <c r="F89" s="608">
        <v>47.46</v>
      </c>
      <c r="G89" s="609"/>
      <c r="H89" s="625">
        <v>0</v>
      </c>
      <c r="I89" s="610"/>
      <c r="J89" s="489">
        <v>47.46</v>
      </c>
      <c r="K89" s="610"/>
      <c r="L89" s="610">
        <f>SUM(H89:J89)</f>
        <v>47.46</v>
      </c>
    </row>
    <row r="90" spans="1:12" ht="22.5" customHeight="1">
      <c r="A90" s="607" t="s">
        <v>421</v>
      </c>
      <c r="B90" s="352"/>
      <c r="C90" s="75"/>
      <c r="D90" s="75"/>
      <c r="E90" s="16"/>
      <c r="F90" s="608">
        <v>0.5</v>
      </c>
      <c r="G90" s="609"/>
      <c r="H90" s="625">
        <v>0</v>
      </c>
      <c r="I90" s="610"/>
      <c r="J90" s="489">
        <v>0.5</v>
      </c>
      <c r="K90" s="610"/>
      <c r="L90" s="610">
        <f t="shared" ref="L90:L96" si="1">SUM(H90:J90)</f>
        <v>0.5</v>
      </c>
    </row>
    <row r="91" spans="1:12" ht="22.5" customHeight="1">
      <c r="A91" s="607" t="s">
        <v>422</v>
      </c>
      <c r="B91" s="352"/>
      <c r="C91" s="75"/>
      <c r="D91" s="75"/>
      <c r="E91" s="16"/>
      <c r="F91" s="608">
        <v>102.21</v>
      </c>
      <c r="G91" s="608"/>
      <c r="H91" s="625">
        <v>0</v>
      </c>
      <c r="I91" s="489"/>
      <c r="J91" s="489">
        <v>102.21</v>
      </c>
      <c r="K91" s="489"/>
      <c r="L91" s="610">
        <f t="shared" si="1"/>
        <v>102.21</v>
      </c>
    </row>
    <row r="92" spans="1:12" ht="22.5" customHeight="1">
      <c r="A92" s="607" t="s">
        <v>399</v>
      </c>
      <c r="B92" s="611"/>
      <c r="C92" s="75"/>
      <c r="D92" s="75"/>
      <c r="E92" s="16"/>
      <c r="F92" s="608">
        <v>43.44</v>
      </c>
      <c r="G92" s="608"/>
      <c r="H92" s="625">
        <v>0</v>
      </c>
      <c r="I92" s="489"/>
      <c r="J92" s="489">
        <v>43.44</v>
      </c>
      <c r="K92" s="489"/>
      <c r="L92" s="610">
        <f t="shared" si="1"/>
        <v>43.44</v>
      </c>
    </row>
    <row r="93" spans="1:12" ht="22.5" customHeight="1">
      <c r="A93" s="607" t="s">
        <v>634</v>
      </c>
      <c r="B93" s="352"/>
      <c r="C93" s="75"/>
      <c r="D93" s="75"/>
      <c r="E93" s="16"/>
      <c r="F93" s="608">
        <v>0.83</v>
      </c>
      <c r="G93" s="608"/>
      <c r="H93" s="625">
        <v>0</v>
      </c>
      <c r="I93" s="489"/>
      <c r="J93" s="489">
        <v>0.83</v>
      </c>
      <c r="K93" s="489"/>
      <c r="L93" s="610">
        <f t="shared" si="1"/>
        <v>0.83</v>
      </c>
    </row>
    <row r="94" spans="1:12" ht="22.5" customHeight="1">
      <c r="A94" s="607" t="s">
        <v>621</v>
      </c>
      <c r="B94" s="352"/>
      <c r="C94" s="75"/>
      <c r="D94" s="75"/>
      <c r="E94" s="16"/>
      <c r="F94" s="608">
        <v>55.21</v>
      </c>
      <c r="G94" s="608"/>
      <c r="H94" s="489">
        <v>55.21</v>
      </c>
      <c r="I94" s="489"/>
      <c r="J94" s="625">
        <v>0</v>
      </c>
      <c r="K94" s="489"/>
      <c r="L94" s="610">
        <f t="shared" si="1"/>
        <v>55.21</v>
      </c>
    </row>
    <row r="95" spans="1:12" ht="22.5" customHeight="1">
      <c r="A95" s="607" t="s">
        <v>622</v>
      </c>
      <c r="B95" s="352"/>
      <c r="C95" s="75"/>
      <c r="D95" s="75"/>
      <c r="E95" s="16"/>
      <c r="F95" s="608">
        <v>31.66</v>
      </c>
      <c r="G95" s="608"/>
      <c r="H95" s="489">
        <v>26.66</v>
      </c>
      <c r="I95" s="489"/>
      <c r="J95" s="489">
        <v>5</v>
      </c>
      <c r="K95" s="489"/>
      <c r="L95" s="610">
        <f t="shared" si="1"/>
        <v>31.66</v>
      </c>
    </row>
    <row r="96" spans="1:12" ht="22.5" customHeight="1">
      <c r="A96" s="607" t="s">
        <v>423</v>
      </c>
      <c r="B96" s="352"/>
      <c r="C96" s="75"/>
      <c r="D96" s="75"/>
      <c r="E96" s="16"/>
      <c r="F96" s="608">
        <v>0.54</v>
      </c>
      <c r="G96" s="608"/>
      <c r="H96" s="625">
        <v>0</v>
      </c>
      <c r="I96" s="489"/>
      <c r="J96" s="489">
        <v>0.54</v>
      </c>
      <c r="K96" s="489"/>
      <c r="L96" s="610">
        <f t="shared" si="1"/>
        <v>0.54</v>
      </c>
    </row>
    <row r="97" spans="1:18" ht="22.5" customHeight="1" thickBot="1">
      <c r="A97" s="606" t="s">
        <v>424</v>
      </c>
      <c r="F97" s="552">
        <f>SUM(F89:F96)</f>
        <v>281.85000000000002</v>
      </c>
      <c r="G97" s="484"/>
      <c r="H97" s="556">
        <f>SUM(H89:H96)</f>
        <v>81.87</v>
      </c>
      <c r="I97" s="484"/>
      <c r="J97" s="556">
        <f>SUM(J89:J96)</f>
        <v>199.98</v>
      </c>
      <c r="K97" s="484"/>
      <c r="L97" s="556">
        <f>SUM(L89:L96)</f>
        <v>281.85000000000002</v>
      </c>
    </row>
    <row r="98" spans="1:18" ht="22.5" customHeight="1" thickTop="1"/>
    <row r="99" spans="1:18" ht="22.5" customHeight="1"/>
    <row r="100" spans="1:18" ht="22.5" customHeight="1"/>
    <row r="101" spans="1:18" ht="22.5" customHeight="1"/>
    <row r="102" spans="1:18" ht="22.5" customHeight="1"/>
    <row r="103" spans="1:18" ht="22.5" customHeight="1">
      <c r="A103" s="304"/>
    </row>
    <row r="104" spans="1:18" ht="22.5" customHeight="1">
      <c r="A104" s="304"/>
    </row>
    <row r="105" spans="1:18" ht="22.5" customHeight="1">
      <c r="A105" s="131" t="s">
        <v>42</v>
      </c>
      <c r="B105" s="135"/>
      <c r="C105" s="261"/>
      <c r="D105" s="262"/>
      <c r="E105" s="262"/>
      <c r="F105" s="262"/>
      <c r="G105" s="262"/>
      <c r="H105" s="263"/>
      <c r="I105" s="261"/>
      <c r="J105" s="136"/>
      <c r="K105" s="136"/>
      <c r="L105" s="136"/>
      <c r="M105" s="136"/>
      <c r="N105" s="6"/>
      <c r="O105" s="6"/>
      <c r="P105" s="6"/>
      <c r="Q105" s="6"/>
      <c r="R105" s="6"/>
    </row>
    <row r="106" spans="1:18" ht="22.5" customHeight="1">
      <c r="A106" s="131" t="s">
        <v>43</v>
      </c>
      <c r="B106" s="135"/>
      <c r="C106" s="261"/>
      <c r="D106" s="262"/>
      <c r="E106" s="262"/>
      <c r="F106" s="262"/>
      <c r="G106" s="262"/>
      <c r="H106" s="263"/>
      <c r="I106" s="261"/>
      <c r="J106" s="136"/>
      <c r="K106" s="136"/>
      <c r="L106" s="136"/>
      <c r="M106" s="136"/>
      <c r="N106" s="6"/>
      <c r="O106" s="6"/>
      <c r="P106" s="6"/>
      <c r="Q106" s="6"/>
      <c r="R106" s="6"/>
    </row>
    <row r="107" spans="1:18" s="6" customFormat="1" ht="22.5" customHeight="1">
      <c r="A107" s="133" t="s">
        <v>5</v>
      </c>
      <c r="B107" s="133"/>
      <c r="C107" s="133"/>
      <c r="D107" s="133"/>
      <c r="E107" s="133"/>
      <c r="F107" s="133"/>
      <c r="G107" s="133"/>
      <c r="H107" s="133"/>
      <c r="I107" s="133"/>
      <c r="J107" s="133"/>
      <c r="K107" s="133"/>
      <c r="L107" s="133"/>
      <c r="M107" s="83"/>
      <c r="N107" s="83"/>
      <c r="O107" s="55"/>
      <c r="P107" s="55"/>
      <c r="Q107" s="55"/>
      <c r="R107" s="55"/>
    </row>
    <row r="108" spans="1:18" s="6" customFormat="1" ht="22.5" customHeight="1">
      <c r="A108" s="352"/>
      <c r="B108" s="352"/>
      <c r="C108" s="75"/>
      <c r="D108" s="75"/>
      <c r="E108" s="16"/>
      <c r="F108" s="18"/>
      <c r="G108" s="16"/>
      <c r="H108" s="18"/>
      <c r="I108" s="8"/>
      <c r="J108" s="8"/>
      <c r="K108" s="8"/>
      <c r="L108" s="8"/>
    </row>
    <row r="109" spans="1:18" s="75" customFormat="1" ht="21.75">
      <c r="A109" s="300" t="s">
        <v>679</v>
      </c>
      <c r="E109" s="18"/>
      <c r="F109" s="16"/>
      <c r="G109" s="18"/>
      <c r="H109" s="16"/>
      <c r="I109" s="18"/>
      <c r="J109" s="8"/>
      <c r="K109" s="16"/>
      <c r="L109" s="16"/>
      <c r="M109" s="8"/>
      <c r="N109" s="6"/>
      <c r="O109" s="2"/>
      <c r="P109" s="2"/>
      <c r="Q109" s="2"/>
      <c r="R109" s="2"/>
    </row>
    <row r="110" spans="1:18" s="6" customFormat="1" ht="6" customHeight="1">
      <c r="A110" s="300" t="s">
        <v>682</v>
      </c>
      <c r="B110" s="75"/>
      <c r="C110" s="75"/>
      <c r="D110" s="75"/>
      <c r="E110" s="18"/>
      <c r="F110" s="16"/>
      <c r="G110" s="18"/>
      <c r="H110" s="16"/>
      <c r="I110" s="18"/>
      <c r="J110" s="8"/>
      <c r="K110" s="16"/>
      <c r="L110" s="16"/>
      <c r="M110" s="8"/>
      <c r="O110" s="2"/>
      <c r="P110" s="2"/>
      <c r="Q110" s="2"/>
      <c r="R110" s="2"/>
    </row>
    <row r="111" spans="1:18" ht="21" customHeight="1">
      <c r="A111" s="593"/>
      <c r="B111" s="352"/>
      <c r="C111" s="75"/>
      <c r="D111" s="75"/>
      <c r="E111" s="16"/>
      <c r="F111" s="18"/>
      <c r="G111" s="16"/>
      <c r="H111" s="18"/>
      <c r="I111" s="8"/>
      <c r="J111" s="8"/>
      <c r="K111" s="8"/>
      <c r="L111" s="45" t="s">
        <v>70</v>
      </c>
    </row>
    <row r="112" spans="1:18" ht="21" customHeight="1">
      <c r="A112" s="593"/>
      <c r="B112" s="352"/>
      <c r="C112" s="75"/>
      <c r="D112" s="75"/>
      <c r="E112" s="16"/>
      <c r="F112" s="594" t="s">
        <v>407</v>
      </c>
      <c r="G112" s="594"/>
      <c r="H112" s="594"/>
      <c r="I112" s="595"/>
      <c r="J112" s="595"/>
      <c r="K112" s="595"/>
      <c r="L112" s="595"/>
    </row>
    <row r="113" spans="1:12" ht="18.600000000000001" customHeight="1">
      <c r="A113" s="593"/>
      <c r="B113" s="597"/>
      <c r="C113" s="75"/>
      <c r="D113" s="75"/>
      <c r="E113" s="16"/>
      <c r="F113" s="598" t="s">
        <v>413</v>
      </c>
      <c r="G113" s="16"/>
      <c r="H113" s="136" t="s">
        <v>416</v>
      </c>
      <c r="I113" s="136"/>
      <c r="J113" s="136"/>
      <c r="K113" s="136"/>
      <c r="L113" s="604"/>
    </row>
    <row r="114" spans="1:12" ht="21" customHeight="1">
      <c r="A114" s="593"/>
      <c r="B114" s="597"/>
      <c r="C114" s="75"/>
      <c r="D114" s="75"/>
      <c r="E114" s="16"/>
      <c r="F114" s="598" t="s">
        <v>414</v>
      </c>
      <c r="G114" s="16"/>
      <c r="H114" s="595" t="s">
        <v>417</v>
      </c>
      <c r="I114" s="595"/>
      <c r="J114" s="595"/>
      <c r="K114" s="595"/>
      <c r="L114" s="605"/>
    </row>
    <row r="115" spans="1:12" ht="21" customHeight="1">
      <c r="A115" s="593"/>
      <c r="B115" s="597"/>
      <c r="C115" s="75"/>
      <c r="D115" s="75"/>
      <c r="E115" s="16"/>
      <c r="F115" s="598" t="s">
        <v>415</v>
      </c>
      <c r="G115" s="16"/>
      <c r="H115" s="11" t="s">
        <v>701</v>
      </c>
      <c r="I115" s="11"/>
      <c r="J115" s="11" t="s">
        <v>584</v>
      </c>
      <c r="K115" s="8"/>
      <c r="L115" s="598" t="s">
        <v>39</v>
      </c>
    </row>
    <row r="116" spans="1:12" ht="21" customHeight="1">
      <c r="A116" s="593"/>
      <c r="B116" s="597"/>
      <c r="C116" s="75"/>
      <c r="D116" s="75"/>
      <c r="E116" s="16"/>
      <c r="F116" s="598"/>
      <c r="G116" s="16"/>
      <c r="H116" s="11" t="s">
        <v>702</v>
      </c>
      <c r="I116" s="11"/>
      <c r="J116" s="11" t="s">
        <v>418</v>
      </c>
      <c r="K116" s="8"/>
      <c r="L116" s="598"/>
    </row>
    <row r="117" spans="1:12" ht="21" customHeight="1">
      <c r="A117" s="593"/>
      <c r="B117" s="597"/>
      <c r="C117" s="75"/>
      <c r="D117" s="75"/>
      <c r="E117" s="16"/>
      <c r="F117" s="599"/>
      <c r="G117" s="16"/>
      <c r="H117" s="10" t="s">
        <v>630</v>
      </c>
      <c r="I117" s="11"/>
      <c r="J117" s="10"/>
      <c r="K117" s="8"/>
      <c r="L117" s="599"/>
    </row>
    <row r="118" spans="1:12" ht="21" customHeight="1">
      <c r="A118" s="606" t="s">
        <v>419</v>
      </c>
      <c r="B118" s="352"/>
      <c r="C118" s="75"/>
      <c r="D118" s="75"/>
      <c r="E118" s="16"/>
      <c r="F118" s="18"/>
      <c r="G118" s="16"/>
      <c r="H118" s="18"/>
      <c r="I118" s="8"/>
      <c r="J118" s="8"/>
      <c r="K118" s="8"/>
      <c r="L118" s="8"/>
    </row>
    <row r="119" spans="1:12" ht="21" customHeight="1">
      <c r="A119" s="607" t="s">
        <v>420</v>
      </c>
      <c r="B119" s="352"/>
      <c r="C119" s="75"/>
      <c r="D119" s="75"/>
      <c r="E119" s="16"/>
      <c r="F119" s="608">
        <v>17.84</v>
      </c>
      <c r="G119" s="608"/>
      <c r="H119" s="625">
        <v>0</v>
      </c>
      <c r="I119" s="489"/>
      <c r="J119" s="489">
        <v>17.84</v>
      </c>
      <c r="K119" s="610"/>
      <c r="L119" s="610">
        <f>SUM(H119:J119)</f>
        <v>17.84</v>
      </c>
    </row>
    <row r="120" spans="1:12" ht="21" customHeight="1">
      <c r="A120" s="607" t="s">
        <v>421</v>
      </c>
      <c r="B120" s="352"/>
      <c r="C120" s="75"/>
      <c r="D120" s="75"/>
      <c r="E120" s="16"/>
      <c r="F120" s="608">
        <v>0.5</v>
      </c>
      <c r="G120" s="608"/>
      <c r="H120" s="625">
        <v>0</v>
      </c>
      <c r="I120" s="489"/>
      <c r="J120" s="489">
        <v>0.5</v>
      </c>
      <c r="K120" s="610"/>
      <c r="L120" s="610">
        <f t="shared" ref="L120:L127" si="2">SUM(H120:J120)</f>
        <v>0.5</v>
      </c>
    </row>
    <row r="121" spans="1:12" ht="21" customHeight="1">
      <c r="A121" s="607" t="s">
        <v>422</v>
      </c>
      <c r="B121" s="352"/>
      <c r="C121" s="75"/>
      <c r="D121" s="75"/>
      <c r="E121" s="16"/>
      <c r="F121" s="608">
        <v>78.95</v>
      </c>
      <c r="G121" s="608"/>
      <c r="H121" s="625">
        <v>0</v>
      </c>
      <c r="I121" s="489"/>
      <c r="J121" s="489">
        <v>78.95</v>
      </c>
      <c r="K121" s="489"/>
      <c r="L121" s="610">
        <f t="shared" si="2"/>
        <v>78.95</v>
      </c>
    </row>
    <row r="122" spans="1:12" ht="21" customHeight="1">
      <c r="A122" s="607" t="s">
        <v>624</v>
      </c>
      <c r="B122" s="352"/>
      <c r="C122" s="75"/>
      <c r="D122" s="75"/>
      <c r="E122" s="16"/>
      <c r="F122" s="608">
        <v>5.44</v>
      </c>
      <c r="G122" s="608"/>
      <c r="H122" s="625">
        <v>0</v>
      </c>
      <c r="I122" s="489"/>
      <c r="J122" s="489">
        <v>5.44</v>
      </c>
      <c r="K122" s="489"/>
      <c r="L122" s="610">
        <f t="shared" si="2"/>
        <v>5.44</v>
      </c>
    </row>
    <row r="123" spans="1:12" ht="21" customHeight="1">
      <c r="A123" s="607" t="s">
        <v>399</v>
      </c>
      <c r="B123" s="611"/>
      <c r="C123" s="75"/>
      <c r="D123" s="75"/>
      <c r="E123" s="16"/>
      <c r="F123" s="608">
        <v>40.14</v>
      </c>
      <c r="G123" s="608"/>
      <c r="H123" s="625">
        <v>0</v>
      </c>
      <c r="I123" s="489"/>
      <c r="J123" s="489">
        <v>40.14</v>
      </c>
      <c r="K123" s="489"/>
      <c r="L123" s="610">
        <f t="shared" si="2"/>
        <v>40.14</v>
      </c>
    </row>
    <row r="124" spans="1:12" ht="21" customHeight="1">
      <c r="A124" s="607" t="s">
        <v>634</v>
      </c>
      <c r="B124" s="352"/>
      <c r="C124" s="75"/>
      <c r="D124" s="75"/>
      <c r="E124" s="16"/>
      <c r="F124" s="608">
        <v>0.83</v>
      </c>
      <c r="G124" s="608"/>
      <c r="H124" s="625">
        <v>0</v>
      </c>
      <c r="I124" s="489"/>
      <c r="J124" s="489">
        <v>0.83</v>
      </c>
      <c r="K124" s="489"/>
      <c r="L124" s="610">
        <f t="shared" si="2"/>
        <v>0.83</v>
      </c>
    </row>
    <row r="125" spans="1:12" ht="21" customHeight="1">
      <c r="A125" s="607" t="s">
        <v>621</v>
      </c>
      <c r="B125" s="352"/>
      <c r="C125" s="75"/>
      <c r="D125" s="75"/>
      <c r="E125" s="16"/>
      <c r="F125" s="608">
        <v>55.21</v>
      </c>
      <c r="G125" s="608"/>
      <c r="H125" s="489">
        <v>55.21</v>
      </c>
      <c r="I125" s="489"/>
      <c r="J125" s="625">
        <v>0</v>
      </c>
      <c r="K125" s="489"/>
      <c r="L125" s="610">
        <f t="shared" si="2"/>
        <v>55.21</v>
      </c>
    </row>
    <row r="126" spans="1:12" ht="21" customHeight="1">
      <c r="A126" s="607" t="s">
        <v>622</v>
      </c>
      <c r="B126" s="352"/>
      <c r="C126" s="75"/>
      <c r="D126" s="75"/>
      <c r="E126" s="16"/>
      <c r="F126" s="608">
        <v>31.66</v>
      </c>
      <c r="G126" s="608"/>
      <c r="H126" s="489">
        <v>26.66</v>
      </c>
      <c r="I126" s="489"/>
      <c r="J126" s="489">
        <v>5</v>
      </c>
      <c r="K126" s="489"/>
      <c r="L126" s="610">
        <f t="shared" si="2"/>
        <v>31.66</v>
      </c>
    </row>
    <row r="127" spans="1:12" ht="21" customHeight="1">
      <c r="A127" s="607" t="s">
        <v>423</v>
      </c>
      <c r="F127" s="484">
        <v>0.54</v>
      </c>
      <c r="G127" s="484"/>
      <c r="H127" s="626">
        <v>0</v>
      </c>
      <c r="I127" s="484"/>
      <c r="J127" s="484">
        <v>0.54</v>
      </c>
      <c r="K127" s="484"/>
      <c r="L127" s="610">
        <f t="shared" si="2"/>
        <v>0.54</v>
      </c>
    </row>
    <row r="128" spans="1:12" ht="21" customHeight="1" thickBot="1">
      <c r="A128" s="606" t="s">
        <v>424</v>
      </c>
      <c r="F128" s="556">
        <f>SUM(F119:F127)</f>
        <v>231.11</v>
      </c>
      <c r="G128" s="484"/>
      <c r="H128" s="556">
        <f>SUM(H119:H127)</f>
        <v>81.87</v>
      </c>
      <c r="I128" s="484"/>
      <c r="J128" s="556">
        <f>SUM(J119:J127)</f>
        <v>149.24</v>
      </c>
      <c r="K128" s="484"/>
      <c r="L128" s="556">
        <f>SUM(L119:L127)</f>
        <v>231.11</v>
      </c>
    </row>
    <row r="129" spans="1:18" ht="21" customHeight="1" thickTop="1"/>
    <row r="130" spans="1:18" ht="21" customHeight="1">
      <c r="A130" s="355" t="s">
        <v>425</v>
      </c>
    </row>
    <row r="131" spans="1:18" ht="4.9000000000000004" customHeight="1">
      <c r="A131" s="355"/>
    </row>
    <row r="132" spans="1:18" ht="21" customHeight="1">
      <c r="A132" s="603" t="s">
        <v>426</v>
      </c>
      <c r="B132" s="352"/>
      <c r="C132" s="75"/>
      <c r="D132" s="75"/>
      <c r="E132" s="16"/>
      <c r="F132" s="18"/>
      <c r="G132" s="16"/>
      <c r="H132" s="18"/>
      <c r="I132" s="8"/>
      <c r="J132" s="8"/>
      <c r="K132" s="8"/>
      <c r="L132" s="8"/>
      <c r="M132" s="6"/>
      <c r="N132" s="6"/>
      <c r="O132" s="6"/>
      <c r="P132" s="6"/>
      <c r="Q132" s="6"/>
      <c r="R132" s="6"/>
    </row>
    <row r="133" spans="1:18" ht="4.9000000000000004" customHeight="1">
      <c r="A133" s="355" t="s">
        <v>583</v>
      </c>
    </row>
    <row r="134" spans="1:18" s="6" customFormat="1" ht="21" customHeight="1">
      <c r="A134" s="304" t="s">
        <v>432</v>
      </c>
      <c r="B134" s="2"/>
      <c r="C134" s="2"/>
      <c r="D134" s="2"/>
      <c r="E134" s="2"/>
      <c r="F134" s="2"/>
      <c r="G134" s="2"/>
      <c r="H134" s="2"/>
      <c r="I134" s="2"/>
      <c r="J134" s="2"/>
      <c r="K134" s="2"/>
      <c r="L134" s="2"/>
      <c r="M134" s="2"/>
      <c r="N134" s="2"/>
      <c r="O134" s="2"/>
      <c r="P134" s="2"/>
      <c r="Q134" s="2"/>
      <c r="R134" s="2"/>
    </row>
    <row r="135" spans="1:18" ht="21" customHeight="1">
      <c r="A135" s="304" t="s">
        <v>582</v>
      </c>
    </row>
    <row r="136" spans="1:18" ht="21" customHeight="1">
      <c r="A136" s="304" t="s">
        <v>579</v>
      </c>
    </row>
    <row r="137" spans="1:18" ht="21" customHeight="1">
      <c r="A137" s="304" t="s">
        <v>580</v>
      </c>
    </row>
    <row r="138" spans="1:18" ht="21" customHeight="1">
      <c r="A138" s="304"/>
      <c r="L138" s="45" t="s">
        <v>70</v>
      </c>
    </row>
    <row r="139" spans="1:18" ht="21" customHeight="1">
      <c r="A139" s="304"/>
      <c r="J139" s="612" t="s">
        <v>409</v>
      </c>
      <c r="K139" s="613"/>
      <c r="L139" s="612" t="s">
        <v>113</v>
      </c>
    </row>
    <row r="140" spans="1:18" ht="17.45" customHeight="1">
      <c r="A140" s="304"/>
      <c r="J140" s="614" t="s">
        <v>700</v>
      </c>
      <c r="K140" s="613"/>
      <c r="L140" s="614" t="s">
        <v>700</v>
      </c>
    </row>
    <row r="141" spans="1:18" ht="21" customHeight="1">
      <c r="A141" s="304"/>
      <c r="B141" s="2" t="s">
        <v>697</v>
      </c>
      <c r="J141" s="615">
        <v>10.36</v>
      </c>
      <c r="K141" s="613"/>
      <c r="L141" s="615">
        <v>5.12</v>
      </c>
    </row>
    <row r="142" spans="1:18" ht="21" customHeight="1">
      <c r="A142" s="304"/>
      <c r="B142" s="2" t="s">
        <v>698</v>
      </c>
      <c r="J142" s="616">
        <v>-1.92</v>
      </c>
      <c r="K142" s="613"/>
      <c r="L142" s="616">
        <v>-1.66</v>
      </c>
    </row>
    <row r="143" spans="1:18" ht="21" customHeight="1">
      <c r="A143" s="304"/>
      <c r="B143" s="2" t="s">
        <v>699</v>
      </c>
      <c r="J143" s="617">
        <v>-1.87</v>
      </c>
      <c r="K143" s="613"/>
      <c r="L143" s="617">
        <v>-1.05</v>
      </c>
    </row>
    <row r="144" spans="1:18" ht="21" customHeight="1">
      <c r="A144" s="304"/>
      <c r="B144" s="2" t="s">
        <v>686</v>
      </c>
      <c r="J144" s="618">
        <f>SUM(J141:J143)</f>
        <v>6.5699999999999994</v>
      </c>
      <c r="K144" s="618"/>
      <c r="L144" s="618">
        <f>SUM(L141:L143)</f>
        <v>2.41</v>
      </c>
    </row>
    <row r="145" spans="1:18" ht="21" customHeight="1">
      <c r="A145" s="304"/>
      <c r="B145" s="2" t="s">
        <v>433</v>
      </c>
      <c r="J145" s="618">
        <v>2.86</v>
      </c>
      <c r="L145" s="618">
        <v>2.86</v>
      </c>
    </row>
    <row r="146" spans="1:18" ht="21" customHeight="1" thickBot="1">
      <c r="A146" s="304"/>
      <c r="B146" s="2" t="s">
        <v>434</v>
      </c>
      <c r="J146" s="619">
        <f>SUM(J144:J145)</f>
        <v>9.43</v>
      </c>
      <c r="K146" s="620"/>
      <c r="L146" s="619">
        <f>SUM(L144:L145)</f>
        <v>5.27</v>
      </c>
    </row>
    <row r="147" spans="1:18" ht="21" customHeight="1" thickTop="1">
      <c r="A147" s="304"/>
    </row>
    <row r="148" spans="1:18" ht="21" customHeight="1">
      <c r="A148" s="131" t="s">
        <v>42</v>
      </c>
      <c r="B148" s="135"/>
      <c r="C148" s="261"/>
      <c r="D148" s="262"/>
      <c r="E148" s="262"/>
      <c r="F148" s="262"/>
      <c r="G148" s="262"/>
      <c r="H148" s="263"/>
      <c r="I148" s="261"/>
      <c r="J148" s="136"/>
      <c r="K148" s="136"/>
      <c r="L148" s="136"/>
      <c r="M148" s="136"/>
      <c r="N148" s="6"/>
      <c r="O148" s="6"/>
      <c r="P148" s="6"/>
      <c r="Q148" s="6"/>
      <c r="R148" s="6"/>
    </row>
    <row r="149" spans="1:18" ht="17.25" customHeight="1">
      <c r="A149" s="131" t="s">
        <v>43</v>
      </c>
      <c r="B149" s="135"/>
      <c r="C149" s="261"/>
      <c r="D149" s="262"/>
      <c r="E149" s="262"/>
      <c r="F149" s="262"/>
      <c r="G149" s="262"/>
      <c r="H149" s="263"/>
      <c r="I149" s="261"/>
      <c r="J149" s="136"/>
      <c r="K149" s="136"/>
      <c r="L149" s="136"/>
      <c r="M149" s="136"/>
      <c r="N149" s="6"/>
      <c r="O149" s="6"/>
      <c r="P149" s="6"/>
      <c r="Q149" s="6"/>
      <c r="R149" s="6"/>
    </row>
    <row r="150" spans="1:18" s="6" customFormat="1" ht="21.75" customHeight="1">
      <c r="A150" s="133" t="s">
        <v>7</v>
      </c>
      <c r="B150" s="133"/>
      <c r="C150" s="133"/>
      <c r="D150" s="133"/>
      <c r="E150" s="133"/>
      <c r="F150" s="133"/>
      <c r="G150" s="133"/>
      <c r="H150" s="133"/>
      <c r="I150" s="133"/>
      <c r="J150" s="133"/>
      <c r="K150" s="133"/>
      <c r="L150" s="133"/>
      <c r="M150" s="83"/>
      <c r="N150" s="83"/>
      <c r="O150" s="55"/>
      <c r="P150" s="55"/>
      <c r="Q150" s="55"/>
      <c r="R150" s="55"/>
    </row>
    <row r="151" spans="1:18" s="6" customFormat="1" ht="20.25" customHeight="1">
      <c r="A151" s="304"/>
      <c r="B151" s="2"/>
      <c r="C151" s="2"/>
      <c r="D151" s="2"/>
      <c r="E151" s="2"/>
      <c r="F151" s="2"/>
      <c r="G151" s="2"/>
      <c r="H151" s="2"/>
      <c r="I151" s="2"/>
      <c r="J151" s="2"/>
      <c r="K151" s="2"/>
      <c r="L151" s="2"/>
      <c r="M151" s="2"/>
      <c r="N151" s="2"/>
      <c r="O151" s="2"/>
      <c r="P151" s="2"/>
      <c r="Q151" s="2"/>
      <c r="R151" s="2"/>
    </row>
    <row r="152" spans="1:18" s="75" customFormat="1" ht="21.75">
      <c r="A152" s="300" t="s">
        <v>679</v>
      </c>
      <c r="E152" s="18"/>
      <c r="F152" s="16"/>
      <c r="G152" s="18"/>
      <c r="H152" s="16"/>
      <c r="I152" s="18"/>
      <c r="J152" s="8"/>
      <c r="K152" s="16"/>
      <c r="L152" s="16"/>
      <c r="M152" s="8"/>
      <c r="N152" s="6"/>
      <c r="O152" s="2"/>
      <c r="P152" s="2"/>
      <c r="Q152" s="2"/>
      <c r="R152" s="2"/>
    </row>
    <row r="153" spans="1:18" ht="21.75">
      <c r="A153" s="300" t="s">
        <v>682</v>
      </c>
      <c r="B153" s="75"/>
      <c r="C153" s="75"/>
      <c r="D153" s="75"/>
      <c r="E153" s="18"/>
      <c r="F153" s="16"/>
      <c r="G153" s="18"/>
      <c r="H153" s="16"/>
      <c r="I153" s="18"/>
      <c r="J153" s="8"/>
      <c r="K153" s="16"/>
      <c r="L153" s="16"/>
      <c r="M153" s="8"/>
      <c r="N153" s="6"/>
    </row>
    <row r="154" spans="1:18" ht="24" customHeight="1">
      <c r="A154" s="205"/>
      <c r="L154" s="45" t="s">
        <v>70</v>
      </c>
    </row>
    <row r="155" spans="1:18" ht="24" customHeight="1">
      <c r="A155" s="205"/>
      <c r="J155" s="612" t="s">
        <v>409</v>
      </c>
      <c r="K155" s="613"/>
      <c r="L155" s="612" t="s">
        <v>113</v>
      </c>
    </row>
    <row r="156" spans="1:18" ht="24" customHeight="1">
      <c r="A156" s="205"/>
      <c r="J156" s="612" t="s">
        <v>435</v>
      </c>
      <c r="K156" s="613"/>
      <c r="L156" s="612" t="s">
        <v>435</v>
      </c>
    </row>
    <row r="157" spans="1:18" ht="24" customHeight="1">
      <c r="A157" s="304"/>
      <c r="J157" s="614" t="s">
        <v>411</v>
      </c>
      <c r="K157" s="613"/>
      <c r="L157" s="614" t="s">
        <v>411</v>
      </c>
    </row>
    <row r="158" spans="1:18" ht="24" customHeight="1">
      <c r="A158" s="304"/>
      <c r="B158" s="2" t="s">
        <v>427</v>
      </c>
    </row>
    <row r="159" spans="1:18" ht="24" customHeight="1">
      <c r="A159" s="304"/>
      <c r="B159" s="621" t="s">
        <v>428</v>
      </c>
      <c r="J159" s="618">
        <v>1.95</v>
      </c>
      <c r="K159" s="618"/>
      <c r="L159" s="618">
        <v>1.25</v>
      </c>
    </row>
    <row r="160" spans="1:18" ht="24" customHeight="1">
      <c r="A160" s="304"/>
      <c r="B160" s="621" t="s">
        <v>429</v>
      </c>
      <c r="J160" s="618">
        <v>7.48</v>
      </c>
      <c r="L160" s="618">
        <v>4.0199999999999996</v>
      </c>
    </row>
    <row r="161" spans="1:12" ht="24" customHeight="1" thickBot="1">
      <c r="A161" s="304"/>
      <c r="B161" s="145" t="s">
        <v>39</v>
      </c>
      <c r="J161" s="619">
        <f>SUM(J159:J160)</f>
        <v>9.43</v>
      </c>
      <c r="K161" s="620"/>
      <c r="L161" s="619">
        <f>SUM(L159:L160)</f>
        <v>5.27</v>
      </c>
    </row>
    <row r="162" spans="1:12" ht="24" customHeight="1" thickTop="1">
      <c r="A162" s="304"/>
    </row>
    <row r="163" spans="1:12" ht="24" customHeight="1">
      <c r="A163" s="355" t="s">
        <v>687</v>
      </c>
    </row>
    <row r="164" spans="1:12" ht="24" customHeight="1">
      <c r="A164" s="304"/>
      <c r="L164" s="45" t="s">
        <v>70</v>
      </c>
    </row>
    <row r="165" spans="1:12" ht="24" customHeight="1">
      <c r="A165" s="304"/>
      <c r="J165" s="612" t="s">
        <v>409</v>
      </c>
      <c r="K165" s="613"/>
      <c r="L165" s="612" t="s">
        <v>113</v>
      </c>
    </row>
    <row r="166" spans="1:12" ht="24" customHeight="1">
      <c r="A166" s="304"/>
      <c r="J166" s="612" t="s">
        <v>435</v>
      </c>
      <c r="K166" s="613"/>
      <c r="L166" s="612" t="s">
        <v>435</v>
      </c>
    </row>
    <row r="167" spans="1:12" ht="24" customHeight="1">
      <c r="A167" s="304"/>
      <c r="J167" s="614" t="s">
        <v>411</v>
      </c>
      <c r="K167" s="613"/>
      <c r="L167" s="614" t="s">
        <v>411</v>
      </c>
    </row>
    <row r="168" spans="1:12" ht="24" customHeight="1">
      <c r="A168" s="304"/>
      <c r="B168" s="2" t="s">
        <v>430</v>
      </c>
      <c r="J168" s="618">
        <v>9.7200000000000006</v>
      </c>
      <c r="K168" s="618"/>
      <c r="L168" s="618">
        <v>5.5600000000000005</v>
      </c>
    </row>
    <row r="169" spans="1:12" ht="24" customHeight="1" thickBot="1">
      <c r="A169" s="304"/>
      <c r="B169" s="145" t="s">
        <v>431</v>
      </c>
      <c r="J169" s="619">
        <f>SUM(J168:J168)</f>
        <v>9.7200000000000006</v>
      </c>
      <c r="K169" s="620"/>
      <c r="L169" s="619">
        <f>SUM(L168:L168)</f>
        <v>5.5600000000000005</v>
      </c>
    </row>
    <row r="170" spans="1:12" ht="24" customHeight="1" thickTop="1">
      <c r="A170" s="304"/>
    </row>
    <row r="171" spans="1:12" ht="24" customHeight="1">
      <c r="A171" s="205" t="s">
        <v>437</v>
      </c>
      <c r="B171" s="12"/>
      <c r="C171" s="12"/>
    </row>
    <row r="172" spans="1:12" ht="24" customHeight="1">
      <c r="A172" s="12"/>
      <c r="B172" s="12"/>
      <c r="C172" s="12"/>
      <c r="F172" s="354"/>
      <c r="G172" s="10" t="s">
        <v>36</v>
      </c>
      <c r="H172" s="354"/>
      <c r="I172" s="12"/>
      <c r="J172" s="354"/>
      <c r="K172" s="10" t="s">
        <v>37</v>
      </c>
      <c r="L172" s="354"/>
    </row>
    <row r="173" spans="1:12" ht="21.75">
      <c r="A173" s="12"/>
      <c r="B173" s="12"/>
      <c r="C173" s="12"/>
      <c r="F173" s="627" t="s">
        <v>723</v>
      </c>
      <c r="G173" s="12"/>
      <c r="H173" s="12" t="s">
        <v>388</v>
      </c>
      <c r="I173" s="12"/>
      <c r="J173" s="627" t="s">
        <v>723</v>
      </c>
      <c r="K173" s="12"/>
      <c r="L173" s="12" t="s">
        <v>388</v>
      </c>
    </row>
    <row r="174" spans="1:12" ht="21.75">
      <c r="A174" s="12"/>
      <c r="B174" s="327" t="s">
        <v>38</v>
      </c>
      <c r="C174" s="12"/>
      <c r="F174" s="2">
        <v>13221.5</v>
      </c>
      <c r="H174" s="2">
        <v>221654.25</v>
      </c>
      <c r="J174" s="2">
        <v>10067.75</v>
      </c>
      <c r="L174" s="2">
        <v>104680.5</v>
      </c>
    </row>
    <row r="175" spans="1:12" ht="21.75">
      <c r="A175" s="12"/>
      <c r="B175" s="327" t="s">
        <v>289</v>
      </c>
      <c r="C175" s="12"/>
      <c r="F175" s="2">
        <v>104903086.22</v>
      </c>
      <c r="H175" s="2">
        <v>47240792.799999997</v>
      </c>
      <c r="J175" s="2">
        <v>41781711.950000003</v>
      </c>
      <c r="L175" s="2">
        <v>17731067.359999999</v>
      </c>
    </row>
    <row r="176" spans="1:12" ht="22.5" thickBot="1">
      <c r="A176" s="12"/>
      <c r="B176" s="12"/>
      <c r="C176" s="2" t="s">
        <v>39</v>
      </c>
      <c r="F176" s="121">
        <f>SUM(F174:F175)</f>
        <v>104916307.72</v>
      </c>
      <c r="G176" s="12"/>
      <c r="H176" s="121">
        <f>SUM(H174:H175)</f>
        <v>47462447.049999997</v>
      </c>
      <c r="I176" s="12"/>
      <c r="J176" s="121">
        <f>SUM(J174:J175)</f>
        <v>41791779.700000003</v>
      </c>
      <c r="K176" s="12"/>
      <c r="L176" s="121">
        <f>SUM(L174:L175)</f>
        <v>17835747.859999999</v>
      </c>
    </row>
    <row r="177" spans="1:18" ht="22.5" thickTop="1">
      <c r="A177" s="304"/>
    </row>
    <row r="178" spans="1:18" ht="21.75">
      <c r="A178" s="304"/>
    </row>
    <row r="179" spans="1:18" ht="21.75">
      <c r="A179" s="304"/>
    </row>
    <row r="180" spans="1:18" ht="21.75">
      <c r="A180" s="304"/>
    </row>
    <row r="181" spans="1:18" ht="21.75">
      <c r="A181" s="304"/>
    </row>
    <row r="182" spans="1:18" ht="21.75">
      <c r="A182" s="304"/>
    </row>
    <row r="183" spans="1:18" ht="21.75">
      <c r="A183" s="355"/>
    </row>
    <row r="184" spans="1:18" ht="21.75">
      <c r="A184" s="131" t="s">
        <v>42</v>
      </c>
      <c r="B184" s="135"/>
      <c r="C184" s="261"/>
      <c r="D184" s="262"/>
      <c r="E184" s="262"/>
      <c r="F184" s="262"/>
      <c r="G184" s="262"/>
      <c r="H184" s="263"/>
      <c r="I184" s="261"/>
      <c r="J184" s="136"/>
      <c r="K184" s="136"/>
      <c r="L184" s="136"/>
      <c r="M184" s="136"/>
      <c r="N184" s="6"/>
      <c r="O184" s="6"/>
      <c r="P184" s="6"/>
      <c r="Q184" s="6"/>
      <c r="R184" s="6"/>
    </row>
    <row r="185" spans="1:18" ht="21.75">
      <c r="A185" s="131" t="s">
        <v>43</v>
      </c>
      <c r="B185" s="135"/>
      <c r="C185" s="261"/>
      <c r="D185" s="262"/>
      <c r="E185" s="262"/>
      <c r="F185" s="262"/>
      <c r="G185" s="262"/>
      <c r="H185" s="263"/>
      <c r="I185" s="261"/>
      <c r="J185" s="136"/>
      <c r="K185" s="136"/>
      <c r="L185" s="136"/>
      <c r="M185" s="136"/>
      <c r="N185" s="6"/>
      <c r="O185" s="6"/>
      <c r="P185" s="6"/>
      <c r="Q185" s="6"/>
      <c r="R185" s="6"/>
    </row>
    <row r="186" spans="1:18" s="6" customFormat="1" ht="21.75" customHeight="1">
      <c r="A186" s="2"/>
      <c r="B186" s="2"/>
      <c r="C186" s="2"/>
      <c r="D186" s="2"/>
      <c r="E186" s="2"/>
      <c r="F186" s="2"/>
      <c r="G186" s="2"/>
      <c r="H186" s="2"/>
      <c r="I186" s="2"/>
      <c r="J186" s="2"/>
      <c r="K186" s="2"/>
      <c r="L186" s="2"/>
      <c r="M186" s="2"/>
      <c r="N186" s="2"/>
      <c r="O186" s="2"/>
      <c r="P186" s="2"/>
      <c r="Q186" s="2"/>
      <c r="R186" s="2"/>
    </row>
    <row r="187" spans="1:18" s="6" customFormat="1" ht="20.25" customHeight="1">
      <c r="A187" s="2"/>
      <c r="B187" s="2"/>
      <c r="C187" s="2"/>
      <c r="D187" s="2"/>
      <c r="E187" s="2"/>
      <c r="F187" s="2"/>
      <c r="G187" s="2"/>
      <c r="H187" s="2"/>
      <c r="I187" s="2"/>
      <c r="J187" s="2"/>
      <c r="K187" s="2"/>
      <c r="L187" s="2"/>
      <c r="M187" s="2"/>
      <c r="N187" s="2"/>
      <c r="O187" s="2"/>
      <c r="P187" s="2"/>
      <c r="Q187" s="2"/>
      <c r="R187" s="2"/>
    </row>
  </sheetData>
  <pageMargins left="0.78740157480314965" right="0.19685039370078741" top="0.59055118110236227" bottom="0.47244094488188981" header="0.23622047244094491" footer="0.19685039370078741"/>
  <pageSetup paperSize="9" scale="93" orientation="portrait" r:id="rId1"/>
  <headerFooter alignWithMargins="0"/>
  <rowBreaks count="4" manualBreakCount="4">
    <brk id="36" max="12" man="1"/>
    <brk id="72" max="12" man="1"/>
    <brk id="106" max="12" man="1"/>
    <brk id="149" max="1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M43"/>
  <sheetViews>
    <sheetView topLeftCell="A37" zoomScale="80" zoomScaleNormal="80" zoomScaleSheetLayoutView="80" workbookViewId="0">
      <selection activeCell="O92" sqref="O92"/>
    </sheetView>
  </sheetViews>
  <sheetFormatPr defaultColWidth="11.42578125" defaultRowHeight="23.45" customHeight="1"/>
  <cols>
    <col min="1" max="3" width="9.42578125" style="32" customWidth="1"/>
    <col min="4" max="4" width="10.140625" style="32" customWidth="1"/>
    <col min="5" max="5" width="16.42578125" style="32" customWidth="1"/>
    <col min="6" max="6" width="15.42578125" style="32" customWidth="1"/>
    <col min="7" max="7" width="0.85546875" style="32" customWidth="1"/>
    <col min="8" max="8" width="15.7109375" style="32" customWidth="1"/>
    <col min="9" max="9" width="0.7109375" style="32" customWidth="1"/>
    <col min="10" max="10" width="14" style="32" customWidth="1"/>
    <col min="11" max="11" width="0.85546875" style="32" customWidth="1"/>
    <col min="12" max="12" width="15.42578125" style="32" customWidth="1"/>
    <col min="13" max="13" width="0.85546875" style="32" customWidth="1"/>
    <col min="14" max="14" width="1.140625" style="32" customWidth="1"/>
    <col min="15" max="15" width="10.28515625" style="32" customWidth="1"/>
    <col min="16" max="16" width="1.140625" style="32" customWidth="1"/>
    <col min="17" max="16384" width="11.42578125" style="32"/>
  </cols>
  <sheetData>
    <row r="1" spans="1:13" s="40" customFormat="1" ht="23.45" customHeight="1">
      <c r="A1" s="356" t="s">
        <v>633</v>
      </c>
      <c r="B1" s="356"/>
      <c r="C1" s="356"/>
      <c r="D1" s="356"/>
      <c r="E1" s="356"/>
      <c r="F1" s="356"/>
      <c r="G1" s="356"/>
      <c r="H1" s="356"/>
      <c r="I1" s="356"/>
      <c r="J1" s="356"/>
      <c r="K1" s="356"/>
      <c r="L1" s="356"/>
      <c r="M1" s="357"/>
    </row>
    <row r="2" spans="1:13" s="40" customFormat="1" ht="21.75">
      <c r="A2" s="12"/>
      <c r="B2" s="12"/>
      <c r="C2" s="12"/>
      <c r="D2" s="12"/>
      <c r="E2" s="12"/>
      <c r="F2" s="12"/>
      <c r="G2" s="12"/>
      <c r="H2" s="12"/>
      <c r="I2" s="12"/>
      <c r="J2" s="12"/>
      <c r="K2" s="12"/>
      <c r="L2" s="12"/>
      <c r="M2" s="41"/>
    </row>
    <row r="3" spans="1:13" s="28" customFormat="1" ht="18" customHeight="1">
      <c r="A3" s="205" t="s">
        <v>227</v>
      </c>
      <c r="B3" s="2"/>
      <c r="C3" s="2"/>
    </row>
    <row r="4" spans="1:13" s="28" customFormat="1" ht="21.75" customHeight="1">
      <c r="A4" s="9"/>
      <c r="B4" s="8"/>
      <c r="C4" s="9"/>
      <c r="F4" s="31"/>
      <c r="G4" s="5" t="s">
        <v>36</v>
      </c>
      <c r="H4" s="31"/>
      <c r="I4" s="2"/>
      <c r="J4" s="31"/>
      <c r="K4" s="5" t="s">
        <v>37</v>
      </c>
      <c r="L4" s="31"/>
    </row>
    <row r="5" spans="1:13" s="28" customFormat="1" ht="21.75" customHeight="1">
      <c r="A5" s="6"/>
      <c r="B5" s="6"/>
      <c r="C5" s="9"/>
      <c r="F5" s="132" t="s">
        <v>723</v>
      </c>
      <c r="G5" s="143"/>
      <c r="H5" s="132" t="s">
        <v>388</v>
      </c>
      <c r="I5" s="2"/>
      <c r="J5" s="132" t="s">
        <v>723</v>
      </c>
      <c r="K5" s="143"/>
      <c r="L5" s="132" t="s">
        <v>388</v>
      </c>
    </row>
    <row r="6" spans="1:13" s="28" customFormat="1" ht="21.75" customHeight="1">
      <c r="A6" s="304" t="s">
        <v>587</v>
      </c>
      <c r="C6" s="2"/>
      <c r="F6" s="148">
        <v>22000</v>
      </c>
      <c r="G6" s="148"/>
      <c r="H6" s="148">
        <v>0</v>
      </c>
      <c r="I6" s="148"/>
      <c r="J6" s="148">
        <v>11229025</v>
      </c>
      <c r="K6" s="148"/>
      <c r="L6" s="148">
        <v>7519282.0099999998</v>
      </c>
    </row>
    <row r="7" spans="1:13" s="28" customFormat="1" ht="21.75" customHeight="1">
      <c r="A7" s="304" t="s">
        <v>40</v>
      </c>
      <c r="C7" s="2"/>
      <c r="F7" s="146">
        <v>46972891.130000003</v>
      </c>
      <c r="G7" s="147"/>
      <c r="H7" s="146">
        <v>77484525.219999999</v>
      </c>
      <c r="I7" s="147"/>
      <c r="J7" s="146">
        <v>33433092.530000001</v>
      </c>
      <c r="K7" s="147"/>
      <c r="L7" s="146">
        <v>49142333.829999998</v>
      </c>
    </row>
    <row r="8" spans="1:13" s="28" customFormat="1" ht="21.75" customHeight="1">
      <c r="A8" s="304" t="s">
        <v>820</v>
      </c>
      <c r="C8" s="630"/>
    </row>
    <row r="9" spans="1:13" s="28" customFormat="1" ht="21.75" customHeight="1">
      <c r="A9" s="304"/>
      <c r="B9" s="28" t="s">
        <v>821</v>
      </c>
      <c r="C9" s="630"/>
      <c r="F9" s="150">
        <v>-5730800.7800000003</v>
      </c>
      <c r="G9" s="148"/>
      <c r="H9" s="150">
        <v>-5132940.37</v>
      </c>
      <c r="I9" s="148"/>
      <c r="J9" s="150">
        <v>-5706375.75</v>
      </c>
      <c r="K9" s="148"/>
      <c r="L9" s="150">
        <v>-5132940.37</v>
      </c>
    </row>
    <row r="10" spans="1:13" s="28" customFormat="1" ht="21.75" customHeight="1">
      <c r="A10" s="144"/>
      <c r="B10" s="2" t="s">
        <v>290</v>
      </c>
      <c r="C10" s="2"/>
      <c r="F10" s="152">
        <f>SUM(F6:F9)</f>
        <v>41264090.350000001</v>
      </c>
      <c r="G10" s="148"/>
      <c r="H10" s="152">
        <f>SUM(H6:H9)</f>
        <v>72351584.849999994</v>
      </c>
      <c r="I10" s="148"/>
      <c r="J10" s="152">
        <f>SUM(J6:J9)</f>
        <v>38955741.780000001</v>
      </c>
      <c r="K10" s="148"/>
      <c r="L10" s="152">
        <f>SUM(L6:L9)</f>
        <v>51528675.469999999</v>
      </c>
    </row>
    <row r="11" spans="1:13" s="28" customFormat="1" ht="21.75" customHeight="1">
      <c r="A11" s="304" t="s">
        <v>588</v>
      </c>
      <c r="B11" s="2"/>
      <c r="C11" s="2"/>
      <c r="F11" s="149">
        <v>714372.5</v>
      </c>
      <c r="G11" s="148"/>
      <c r="H11" s="149">
        <v>714372.5</v>
      </c>
      <c r="I11" s="148"/>
      <c r="J11" s="149">
        <v>770550.5</v>
      </c>
      <c r="K11" s="148"/>
      <c r="L11" s="149">
        <v>733761.14</v>
      </c>
    </row>
    <row r="12" spans="1:13" s="28" customFormat="1" ht="21.75" customHeight="1">
      <c r="A12" s="304" t="s">
        <v>234</v>
      </c>
      <c r="B12" s="2"/>
      <c r="C12" s="2"/>
      <c r="F12" s="149">
        <v>1212263.1200000001</v>
      </c>
      <c r="G12" s="148"/>
      <c r="H12" s="149">
        <v>907107.65</v>
      </c>
      <c r="I12" s="148"/>
      <c r="J12" s="149">
        <v>1095137.92</v>
      </c>
      <c r="K12" s="148"/>
      <c r="L12" s="149">
        <v>687180.65</v>
      </c>
    </row>
    <row r="13" spans="1:13" s="28" customFormat="1" ht="21.75" customHeight="1">
      <c r="A13" s="304" t="s">
        <v>718</v>
      </c>
      <c r="B13" s="2"/>
      <c r="C13" s="2"/>
      <c r="F13" s="149">
        <v>31379915.870000001</v>
      </c>
      <c r="G13" s="148"/>
      <c r="H13" s="149">
        <v>0</v>
      </c>
      <c r="I13" s="148"/>
      <c r="J13" s="149">
        <v>31379915.870000001</v>
      </c>
      <c r="K13" s="148"/>
      <c r="L13" s="149">
        <v>0</v>
      </c>
    </row>
    <row r="14" spans="1:13" s="28" customFormat="1" ht="21.75" customHeight="1">
      <c r="A14" s="304" t="s">
        <v>820</v>
      </c>
      <c r="B14" s="2"/>
      <c r="C14" s="2"/>
    </row>
    <row r="15" spans="1:13" s="28" customFormat="1" ht="21.75" customHeight="1">
      <c r="A15" s="304"/>
      <c r="B15" s="28" t="s">
        <v>821</v>
      </c>
      <c r="C15" s="630"/>
      <c r="F15" s="149">
        <v>-882872.5</v>
      </c>
      <c r="G15" s="148"/>
      <c r="H15" s="149">
        <v>-882872.5</v>
      </c>
      <c r="I15" s="148"/>
      <c r="J15" s="149">
        <v>-882872.5</v>
      </c>
      <c r="K15" s="148"/>
      <c r="L15" s="149">
        <v>-882872.5</v>
      </c>
    </row>
    <row r="16" spans="1:13" s="28" customFormat="1" ht="21.75" customHeight="1">
      <c r="A16" s="304"/>
      <c r="B16" s="97" t="s">
        <v>586</v>
      </c>
      <c r="C16" s="2"/>
      <c r="F16" s="152">
        <f>SUM(F11:F15)</f>
        <v>32423678.990000002</v>
      </c>
      <c r="G16" s="148"/>
      <c r="H16" s="152">
        <f>SUM(H11:H15)</f>
        <v>738607.64999999991</v>
      </c>
      <c r="I16" s="148"/>
      <c r="J16" s="152">
        <f>SUM(J11:J15)</f>
        <v>32362731.789999999</v>
      </c>
      <c r="K16" s="148"/>
      <c r="L16" s="152">
        <f>SUM(L11:L15)</f>
        <v>538069.29</v>
      </c>
    </row>
    <row r="17" spans="1:13" s="28" customFormat="1" ht="21.75" customHeight="1">
      <c r="A17" s="304" t="s">
        <v>802</v>
      </c>
      <c r="C17" s="2"/>
      <c r="F17" s="149">
        <v>1472900.66</v>
      </c>
      <c r="G17" s="148"/>
      <c r="H17" s="149">
        <v>27583340</v>
      </c>
      <c r="I17" s="148"/>
      <c r="J17" s="149">
        <v>833241.02</v>
      </c>
      <c r="K17" s="148"/>
      <c r="L17" s="149">
        <v>25300707.600000001</v>
      </c>
    </row>
    <row r="18" spans="1:13" s="28" customFormat="1" ht="21.75" customHeight="1">
      <c r="A18" s="304" t="s">
        <v>803</v>
      </c>
      <c r="C18" s="2"/>
      <c r="F18" s="149">
        <v>0</v>
      </c>
      <c r="G18" s="148"/>
      <c r="H18" s="149">
        <v>0</v>
      </c>
      <c r="I18" s="148"/>
      <c r="J18" s="149">
        <v>0</v>
      </c>
      <c r="K18" s="148"/>
      <c r="L18" s="149">
        <v>342133.43</v>
      </c>
    </row>
    <row r="19" spans="1:13" s="28" customFormat="1" ht="21.75" customHeight="1">
      <c r="A19" s="304" t="s">
        <v>41</v>
      </c>
      <c r="C19" s="2"/>
      <c r="F19" s="150">
        <v>1511284.92</v>
      </c>
      <c r="G19" s="149"/>
      <c r="H19" s="150">
        <v>1540218.43</v>
      </c>
      <c r="I19" s="149"/>
      <c r="J19" s="150">
        <v>1247016.19</v>
      </c>
      <c r="K19" s="149"/>
      <c r="L19" s="150">
        <v>1241266.3400000001</v>
      </c>
    </row>
    <row r="20" spans="1:13" s="28" customFormat="1" ht="21.75" customHeight="1">
      <c r="A20" s="144" t="s">
        <v>22</v>
      </c>
      <c r="B20" s="28" t="s">
        <v>229</v>
      </c>
      <c r="C20" s="2"/>
      <c r="F20" s="149">
        <f>SUM(F17:F19)</f>
        <v>2984185.58</v>
      </c>
      <c r="G20" s="149"/>
      <c r="H20" s="149">
        <f>SUM(H17:H19)</f>
        <v>29123558.43</v>
      </c>
      <c r="I20" s="149"/>
      <c r="J20" s="149">
        <f>SUM(J17:J19)</f>
        <v>2080257.21</v>
      </c>
      <c r="K20" s="149"/>
      <c r="L20" s="149">
        <f>SUM(L17:L19)</f>
        <v>26884107.370000001</v>
      </c>
    </row>
    <row r="21" spans="1:13" s="28" customFormat="1" ht="21.75" customHeight="1" thickBot="1">
      <c r="A21" s="2"/>
      <c r="B21" s="28" t="s">
        <v>228</v>
      </c>
      <c r="C21" s="2"/>
      <c r="F21" s="151">
        <f>SUM(F20,F16,F10)</f>
        <v>76671954.920000002</v>
      </c>
      <c r="G21" s="148"/>
      <c r="H21" s="151">
        <f>SUM(H20,H16,H10)</f>
        <v>102213750.92999999</v>
      </c>
      <c r="I21" s="148"/>
      <c r="J21" s="151">
        <f>SUM(J20,J16,J10)</f>
        <v>73398730.780000001</v>
      </c>
      <c r="K21" s="148"/>
      <c r="L21" s="151">
        <f>SUM(L20,L16,L10)</f>
        <v>78950852.129999995</v>
      </c>
    </row>
    <row r="22" spans="1:13" s="40" customFormat="1" ht="22.5" thickTop="1">
      <c r="A22" s="12"/>
      <c r="B22" s="12"/>
      <c r="C22" s="12"/>
      <c r="D22" s="12"/>
      <c r="E22" s="12"/>
      <c r="F22" s="12"/>
      <c r="G22" s="12"/>
      <c r="H22" s="12"/>
      <c r="I22" s="12"/>
      <c r="J22" s="12"/>
      <c r="K22" s="12"/>
      <c r="L22" s="12"/>
      <c r="M22" s="41"/>
    </row>
    <row r="23" spans="1:13" ht="18.75" customHeight="1">
      <c r="A23" s="28" t="s">
        <v>235</v>
      </c>
    </row>
    <row r="24" spans="1:13" ht="21.75" customHeight="1">
      <c r="F24" s="34"/>
      <c r="G24" s="10" t="s">
        <v>36</v>
      </c>
      <c r="H24" s="34"/>
      <c r="I24" s="11"/>
      <c r="J24" s="31"/>
      <c r="K24" s="5" t="s">
        <v>37</v>
      </c>
      <c r="L24" s="31"/>
    </row>
    <row r="25" spans="1:13" ht="21.75" customHeight="1">
      <c r="F25" s="132" t="s">
        <v>723</v>
      </c>
      <c r="G25" s="143"/>
      <c r="H25" s="132" t="s">
        <v>388</v>
      </c>
      <c r="I25" s="2"/>
      <c r="J25" s="132" t="s">
        <v>723</v>
      </c>
      <c r="K25" s="143"/>
      <c r="L25" s="132" t="s">
        <v>388</v>
      </c>
    </row>
    <row r="26" spans="1:13" ht="21.75" customHeight="1">
      <c r="A26" s="154" t="s">
        <v>44</v>
      </c>
      <c r="B26" s="28"/>
      <c r="F26" s="248">
        <v>28197547.149999999</v>
      </c>
      <c r="G26" s="28"/>
      <c r="H26" s="248">
        <v>52751293.75</v>
      </c>
      <c r="I26" s="28"/>
      <c r="J26" s="248">
        <v>31901975.289999999</v>
      </c>
      <c r="K26" s="28"/>
      <c r="L26" s="248">
        <v>42912584.039999999</v>
      </c>
    </row>
    <row r="27" spans="1:13" ht="21.75" customHeight="1">
      <c r="A27" s="154" t="s">
        <v>45</v>
      </c>
      <c r="B27" s="28"/>
      <c r="F27" s="248"/>
      <c r="G27" s="28"/>
      <c r="H27" s="248"/>
      <c r="I27" s="28"/>
      <c r="J27" s="248"/>
      <c r="K27" s="28"/>
      <c r="L27" s="248"/>
    </row>
    <row r="28" spans="1:13" ht="21.75" customHeight="1">
      <c r="A28" s="154" t="s">
        <v>46</v>
      </c>
      <c r="B28" s="28"/>
      <c r="F28" s="248">
        <v>13564275.07</v>
      </c>
      <c r="G28" s="28"/>
      <c r="H28" s="248">
        <v>17731159.66</v>
      </c>
      <c r="I28" s="28"/>
      <c r="J28" s="248">
        <v>7527073.3300000001</v>
      </c>
      <c r="K28" s="28"/>
      <c r="L28" s="248">
        <v>7598521.4100000001</v>
      </c>
    </row>
    <row r="29" spans="1:13" ht="21.75" customHeight="1">
      <c r="A29" s="154" t="s">
        <v>47</v>
      </c>
      <c r="B29" s="28"/>
      <c r="F29" s="248">
        <v>199450.49</v>
      </c>
      <c r="G29" s="28"/>
      <c r="H29" s="248">
        <v>1842807.5</v>
      </c>
      <c r="I29" s="28"/>
      <c r="J29" s="248">
        <v>199450.49</v>
      </c>
      <c r="K29" s="28"/>
      <c r="L29" s="248">
        <v>998310</v>
      </c>
    </row>
    <row r="30" spans="1:13" ht="21.75" customHeight="1">
      <c r="A30" s="154" t="s">
        <v>48</v>
      </c>
      <c r="B30" s="28"/>
      <c r="F30" s="248">
        <v>0</v>
      </c>
      <c r="G30" s="28"/>
      <c r="H30" s="248">
        <v>26323.919999999998</v>
      </c>
      <c r="I30" s="28"/>
      <c r="J30" s="248">
        <v>0</v>
      </c>
      <c r="K30" s="28"/>
      <c r="L30" s="248">
        <v>19260</v>
      </c>
    </row>
    <row r="31" spans="1:13" ht="21.75" customHeight="1">
      <c r="A31" s="154" t="s">
        <v>49</v>
      </c>
      <c r="B31" s="28"/>
      <c r="F31" s="248">
        <v>5033618.42</v>
      </c>
      <c r="G31" s="28"/>
      <c r="H31" s="248">
        <v>5132940.3899999997</v>
      </c>
      <c r="I31" s="28"/>
      <c r="J31" s="248">
        <v>5033618.42</v>
      </c>
      <c r="K31" s="28"/>
      <c r="L31" s="248">
        <v>5132940.3899999997</v>
      </c>
    </row>
    <row r="32" spans="1:13" ht="21.75" customHeight="1">
      <c r="A32" s="154"/>
      <c r="B32" s="298" t="s">
        <v>50</v>
      </c>
      <c r="F32" s="250">
        <f>SUM(F26:F31)</f>
        <v>46994891.130000003</v>
      </c>
      <c r="G32" s="28"/>
      <c r="H32" s="250">
        <f>SUM(H26:H31)</f>
        <v>77484525.219999999</v>
      </c>
      <c r="I32" s="28"/>
      <c r="J32" s="250">
        <f>SUM(J26:J31)</f>
        <v>44662117.530000001</v>
      </c>
      <c r="K32" s="28"/>
      <c r="L32" s="250">
        <f>SUM(L26:L31)</f>
        <v>56661615.840000004</v>
      </c>
    </row>
    <row r="33" spans="1:13" ht="21.75" customHeight="1">
      <c r="A33" s="155" t="s">
        <v>822</v>
      </c>
      <c r="B33" s="13"/>
    </row>
    <row r="34" spans="1:13" ht="21.75" customHeight="1">
      <c r="A34" s="155"/>
      <c r="B34" s="28" t="s">
        <v>821</v>
      </c>
      <c r="F34" s="248">
        <v>-5730800.7800000003</v>
      </c>
      <c r="G34" s="8"/>
      <c r="H34" s="248">
        <v>-5132940.37</v>
      </c>
      <c r="I34" s="8"/>
      <c r="J34" s="248">
        <v>-5706375.75</v>
      </c>
      <c r="K34" s="8"/>
      <c r="L34" s="248">
        <v>-5132940.37</v>
      </c>
    </row>
    <row r="35" spans="1:13" ht="21.75" customHeight="1" thickBot="1">
      <c r="A35" s="24"/>
      <c r="B35" s="153" t="s">
        <v>230</v>
      </c>
      <c r="F35" s="249">
        <f>SUM(F32:F34)</f>
        <v>41264090.350000001</v>
      </c>
      <c r="G35" s="57"/>
      <c r="H35" s="249">
        <f>SUM(H32:H34)</f>
        <v>72351584.849999994</v>
      </c>
      <c r="I35" s="57"/>
      <c r="J35" s="249">
        <f>SUM(J32:J34)</f>
        <v>38955741.780000001</v>
      </c>
      <c r="K35" s="57"/>
      <c r="L35" s="249">
        <f>SUM(L32:L34)</f>
        <v>51528675.470000006</v>
      </c>
    </row>
    <row r="36" spans="1:13" ht="21.75" customHeight="1" thickTop="1">
      <c r="A36" s="24"/>
      <c r="B36" s="153"/>
      <c r="F36" s="248"/>
      <c r="G36" s="57"/>
      <c r="H36" s="248"/>
      <c r="I36" s="57"/>
      <c r="J36" s="248"/>
      <c r="K36" s="57"/>
      <c r="L36" s="248"/>
    </row>
    <row r="37" spans="1:13" ht="21.75" customHeight="1">
      <c r="A37" s="217" t="s">
        <v>51</v>
      </c>
    </row>
    <row r="38" spans="1:13" ht="21.75" customHeight="1">
      <c r="A38" s="24" t="s">
        <v>293</v>
      </c>
    </row>
    <row r="39" spans="1:13" ht="21.75" customHeight="1">
      <c r="A39" s="24" t="s">
        <v>292</v>
      </c>
    </row>
    <row r="40" spans="1:13" ht="21.75" customHeight="1">
      <c r="A40" s="24"/>
    </row>
    <row r="41" spans="1:13" ht="21.75" customHeight="1">
      <c r="A41" s="24"/>
    </row>
    <row r="42" spans="1:13" s="6" customFormat="1" ht="21.75" customHeight="1">
      <c r="A42" s="131" t="s">
        <v>42</v>
      </c>
      <c r="B42" s="135"/>
      <c r="C42" s="261"/>
      <c r="D42" s="262"/>
      <c r="E42" s="262"/>
      <c r="F42" s="262"/>
      <c r="G42" s="262"/>
      <c r="H42" s="263"/>
      <c r="I42" s="261"/>
      <c r="J42" s="136"/>
      <c r="K42" s="136"/>
      <c r="L42" s="136"/>
      <c r="M42" s="58"/>
    </row>
    <row r="43" spans="1:13" s="6" customFormat="1" ht="21.75" customHeight="1">
      <c r="A43" s="131" t="s">
        <v>43</v>
      </c>
      <c r="B43" s="135"/>
      <c r="C43" s="261"/>
      <c r="D43" s="262"/>
      <c r="E43" s="262"/>
      <c r="F43" s="262"/>
      <c r="G43" s="262"/>
      <c r="H43" s="263"/>
      <c r="I43" s="261"/>
      <c r="J43" s="136"/>
      <c r="K43" s="136"/>
      <c r="L43" s="136"/>
      <c r="M43" s="58"/>
    </row>
  </sheetData>
  <pageMargins left="0.74803149606299213" right="0.19685039370078741" top="0.6692913385826772" bottom="0.55118110236220474" header="0.19685039370078741" footer="0.19685039370078741"/>
  <pageSetup paperSize="9" scale="8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M201"/>
  <sheetViews>
    <sheetView topLeftCell="A163" zoomScale="80" zoomScaleNormal="80" zoomScaleSheetLayoutView="80" workbookViewId="0">
      <selection activeCell="O92" sqref="O92"/>
    </sheetView>
  </sheetViews>
  <sheetFormatPr defaultColWidth="11.42578125" defaultRowHeight="24" customHeight="1"/>
  <cols>
    <col min="1" max="3" width="11.42578125" style="2" customWidth="1"/>
    <col min="4" max="4" width="5.140625" style="2" customWidth="1"/>
    <col min="5" max="5" width="15.85546875" style="2" customWidth="1"/>
    <col min="6" max="6" width="1.28515625" style="2" customWidth="1"/>
    <col min="7" max="7" width="16.42578125" style="2" customWidth="1"/>
    <col min="8" max="8" width="1.28515625" style="2" customWidth="1"/>
    <col min="9" max="9" width="15.85546875" style="2" customWidth="1"/>
    <col min="10" max="10" width="1.28515625" style="2" customWidth="1"/>
    <col min="11" max="11" width="16.42578125" style="2" customWidth="1"/>
    <col min="12" max="12" width="1.28515625" style="2" customWidth="1"/>
    <col min="13" max="16384" width="11.42578125" style="2"/>
  </cols>
  <sheetData>
    <row r="1" spans="1:11" s="75" customFormat="1" ht="24" customHeight="1">
      <c r="A1" s="715" t="s">
        <v>8</v>
      </c>
      <c r="B1" s="716"/>
      <c r="C1" s="716"/>
      <c r="D1" s="716"/>
      <c r="E1" s="716"/>
      <c r="F1" s="716"/>
      <c r="G1" s="716"/>
      <c r="H1" s="716"/>
      <c r="I1" s="716"/>
      <c r="J1" s="716"/>
      <c r="K1" s="716"/>
    </row>
    <row r="2" spans="1:11" s="75" customFormat="1" ht="21.75">
      <c r="A2" s="296"/>
      <c r="B2" s="297"/>
      <c r="C2" s="297"/>
      <c r="D2" s="297"/>
      <c r="E2" s="297"/>
      <c r="F2" s="297"/>
      <c r="G2" s="297"/>
      <c r="H2" s="297"/>
      <c r="I2" s="297"/>
      <c r="J2" s="297"/>
      <c r="K2" s="297"/>
    </row>
    <row r="3" spans="1:11" s="75" customFormat="1" ht="21.75">
      <c r="A3" s="358" t="s">
        <v>441</v>
      </c>
      <c r="B3" s="297"/>
      <c r="C3" s="297"/>
      <c r="D3" s="297"/>
      <c r="E3" s="297"/>
      <c r="F3" s="297"/>
      <c r="G3" s="297"/>
      <c r="H3" s="297"/>
      <c r="I3" s="297"/>
      <c r="J3" s="297"/>
      <c r="K3" s="297"/>
    </row>
    <row r="4" spans="1:11" s="75" customFormat="1" ht="21.75">
      <c r="A4" s="359" t="s">
        <v>442</v>
      </c>
      <c r="B4" s="297"/>
      <c r="C4" s="297"/>
      <c r="D4" s="297"/>
      <c r="E4" s="297"/>
      <c r="F4" s="297"/>
      <c r="G4" s="297"/>
      <c r="H4" s="297"/>
      <c r="I4" s="297"/>
      <c r="J4" s="297"/>
      <c r="K4" s="297"/>
    </row>
    <row r="5" spans="1:11" s="75" customFormat="1" ht="21.75">
      <c r="A5" s="296"/>
      <c r="B5" s="297"/>
      <c r="C5" s="297"/>
      <c r="D5" s="297"/>
      <c r="E5" s="34"/>
      <c r="F5" s="10" t="s">
        <v>36</v>
      </c>
      <c r="G5" s="34"/>
      <c r="H5" s="2"/>
      <c r="I5" s="31"/>
      <c r="J5" s="5" t="s">
        <v>37</v>
      </c>
      <c r="K5" s="31"/>
    </row>
    <row r="6" spans="1:11" s="75" customFormat="1" ht="21.75">
      <c r="A6" s="296"/>
      <c r="B6" s="297"/>
      <c r="C6" s="297"/>
      <c r="D6" s="297"/>
      <c r="E6" s="132" t="s">
        <v>723</v>
      </c>
      <c r="F6" s="143"/>
      <c r="G6" s="132" t="s">
        <v>388</v>
      </c>
      <c r="H6" s="2"/>
      <c r="I6" s="132" t="s">
        <v>723</v>
      </c>
      <c r="J6" s="143"/>
      <c r="K6" s="132" t="s">
        <v>388</v>
      </c>
    </row>
    <row r="7" spans="1:11" s="75" customFormat="1" ht="21.75">
      <c r="A7" s="296"/>
      <c r="B7" s="337" t="s">
        <v>438</v>
      </c>
      <c r="C7" s="297"/>
      <c r="D7" s="297"/>
      <c r="E7" s="297"/>
      <c r="F7" s="297"/>
      <c r="G7" s="297"/>
      <c r="H7" s="297"/>
      <c r="I7" s="297"/>
      <c r="J7" s="297"/>
      <c r="K7" s="297"/>
    </row>
    <row r="8" spans="1:11" s="75" customFormat="1" ht="21.75">
      <c r="A8" s="296"/>
      <c r="B8" s="360" t="s">
        <v>804</v>
      </c>
      <c r="C8" s="297"/>
      <c r="D8" s="297"/>
      <c r="E8" s="481">
        <v>1472900.66</v>
      </c>
      <c r="F8" s="482"/>
      <c r="G8" s="481">
        <v>27583340</v>
      </c>
      <c r="H8" s="479"/>
      <c r="I8" s="481">
        <v>833241.02</v>
      </c>
      <c r="J8" s="482"/>
      <c r="K8" s="481">
        <v>25642841.030000001</v>
      </c>
    </row>
    <row r="9" spans="1:11" s="75" customFormat="1" ht="22.5" thickBot="1">
      <c r="A9" s="296"/>
      <c r="B9" s="340" t="s">
        <v>50</v>
      </c>
      <c r="C9" s="297"/>
      <c r="D9" s="297"/>
      <c r="E9" s="480">
        <f>SUM(E8:E8)</f>
        <v>1472900.66</v>
      </c>
      <c r="F9" s="479"/>
      <c r="G9" s="480">
        <f>SUM(G8:G8)</f>
        <v>27583340</v>
      </c>
      <c r="H9" s="479"/>
      <c r="I9" s="480">
        <f>SUM(I8:I8)</f>
        <v>833241.02</v>
      </c>
      <c r="J9" s="479"/>
      <c r="K9" s="480">
        <f>SUM(K8:K8)</f>
        <v>25642841.030000001</v>
      </c>
    </row>
    <row r="10" spans="1:11" s="75" customFormat="1" ht="22.5" thickTop="1">
      <c r="A10" s="296"/>
      <c r="B10" s="297"/>
      <c r="C10" s="297"/>
      <c r="D10" s="297"/>
      <c r="E10" s="297"/>
      <c r="F10" s="297"/>
      <c r="G10" s="297"/>
      <c r="H10" s="297"/>
      <c r="I10" s="297"/>
      <c r="J10" s="297"/>
      <c r="K10" s="297"/>
    </row>
    <row r="11" spans="1:11" s="75" customFormat="1" ht="21.75">
      <c r="A11" s="296"/>
      <c r="B11" s="337" t="s">
        <v>439</v>
      </c>
      <c r="C11" s="297"/>
      <c r="D11" s="297"/>
      <c r="E11" s="297"/>
      <c r="F11" s="297"/>
      <c r="G11" s="297"/>
      <c r="H11" s="297"/>
      <c r="I11" s="297"/>
      <c r="J11" s="297"/>
      <c r="K11" s="297"/>
    </row>
    <row r="12" spans="1:11" s="75" customFormat="1" ht="21.75">
      <c r="A12" s="296"/>
      <c r="B12" s="361" t="s">
        <v>439</v>
      </c>
      <c r="C12" s="297"/>
      <c r="D12" s="297"/>
      <c r="E12" s="479">
        <v>15947289.720000001</v>
      </c>
      <c r="F12" s="479"/>
      <c r="G12" s="479">
        <v>44301355.809999995</v>
      </c>
      <c r="H12" s="479"/>
      <c r="I12" s="479">
        <v>5980000</v>
      </c>
      <c r="J12" s="479"/>
      <c r="K12" s="479">
        <v>44301355.809999995</v>
      </c>
    </row>
    <row r="13" spans="1:11" s="75" customFormat="1" ht="22.5" thickBot="1">
      <c r="A13" s="296"/>
      <c r="B13" s="340" t="s">
        <v>50</v>
      </c>
      <c r="C13" s="297"/>
      <c r="D13" s="297"/>
      <c r="E13" s="480">
        <f>SUM(E12:E12)</f>
        <v>15947289.720000001</v>
      </c>
      <c r="F13" s="479"/>
      <c r="G13" s="480">
        <f>SUM(G12:G12)</f>
        <v>44301355.809999995</v>
      </c>
      <c r="H13" s="479"/>
      <c r="I13" s="480">
        <f>SUM(I12:I12)</f>
        <v>5980000</v>
      </c>
      <c r="J13" s="479"/>
      <c r="K13" s="480">
        <f>SUM(K12:K12)</f>
        <v>44301355.809999995</v>
      </c>
    </row>
    <row r="14" spans="1:11" s="75" customFormat="1" ht="22.5" thickTop="1">
      <c r="A14" s="296"/>
      <c r="B14" s="297"/>
      <c r="C14" s="297"/>
      <c r="D14" s="297"/>
      <c r="E14" s="297"/>
      <c r="F14" s="297"/>
      <c r="G14" s="297"/>
      <c r="H14" s="297"/>
      <c r="I14" s="297"/>
      <c r="J14" s="297"/>
      <c r="K14" s="297"/>
    </row>
    <row r="15" spans="1:11" s="75" customFormat="1" ht="21.75">
      <c r="A15" s="359" t="s">
        <v>522</v>
      </c>
      <c r="B15" s="337"/>
      <c r="C15" s="297"/>
      <c r="D15" s="297"/>
      <c r="E15" s="297"/>
      <c r="F15" s="297"/>
      <c r="G15" s="297"/>
      <c r="H15" s="297"/>
      <c r="I15" s="297"/>
      <c r="J15" s="297"/>
      <c r="K15" s="297"/>
    </row>
    <row r="16" spans="1:11" s="75" customFormat="1" ht="21.75">
      <c r="A16" s="340"/>
      <c r="B16" s="332" t="s">
        <v>778</v>
      </c>
      <c r="C16" s="297"/>
      <c r="D16" s="297"/>
      <c r="E16" s="297"/>
      <c r="F16" s="297"/>
      <c r="G16" s="297"/>
      <c r="H16" s="297"/>
      <c r="I16" s="297"/>
      <c r="J16" s="297"/>
      <c r="K16" s="297"/>
    </row>
    <row r="17" spans="1:12" s="75" customFormat="1" ht="21.75">
      <c r="A17" s="365" t="s">
        <v>779</v>
      </c>
      <c r="B17" s="332"/>
      <c r="C17" s="297"/>
      <c r="D17" s="297"/>
      <c r="E17" s="297"/>
      <c r="F17" s="297"/>
      <c r="G17" s="297"/>
      <c r="H17" s="297"/>
      <c r="I17" s="297"/>
      <c r="J17" s="297"/>
      <c r="K17" s="297"/>
    </row>
    <row r="18" spans="1:12" s="75" customFormat="1" ht="21.75">
      <c r="A18" s="365"/>
      <c r="B18" s="332"/>
      <c r="C18" s="297"/>
      <c r="D18" s="297"/>
      <c r="E18" s="297"/>
      <c r="F18" s="297"/>
      <c r="G18" s="297"/>
      <c r="H18" s="297"/>
      <c r="I18" s="693" t="s">
        <v>750</v>
      </c>
      <c r="J18" s="693"/>
      <c r="K18" s="693"/>
    </row>
    <row r="19" spans="1:12" s="75" customFormat="1" ht="21.75">
      <c r="A19" s="365"/>
      <c r="B19" s="332"/>
      <c r="C19" s="297"/>
      <c r="D19" s="297"/>
      <c r="E19" s="297"/>
      <c r="F19" s="297"/>
      <c r="G19" s="297"/>
      <c r="H19" s="297"/>
      <c r="I19" s="694" t="s">
        <v>751</v>
      </c>
      <c r="J19" s="694"/>
      <c r="K19" s="694"/>
    </row>
    <row r="20" spans="1:12" s="75" customFormat="1" ht="21.75">
      <c r="A20" s="365"/>
      <c r="B20" s="332"/>
      <c r="C20" s="297"/>
      <c r="D20" s="297"/>
      <c r="E20" s="297"/>
      <c r="F20" s="297"/>
      <c r="G20" s="297"/>
      <c r="H20" s="297"/>
      <c r="I20" s="695" t="s">
        <v>752</v>
      </c>
      <c r="J20" s="695"/>
      <c r="K20" s="696" t="s">
        <v>753</v>
      </c>
    </row>
    <row r="21" spans="1:12" s="75" customFormat="1" ht="21.75">
      <c r="A21" s="296"/>
      <c r="B21" s="297"/>
      <c r="C21" s="297"/>
      <c r="D21" s="297"/>
      <c r="E21" s="37"/>
      <c r="F21" s="5"/>
      <c r="G21" s="37"/>
      <c r="H21" s="297"/>
      <c r="I21" s="223"/>
      <c r="J21" s="223"/>
      <c r="K21" s="647"/>
    </row>
    <row r="22" spans="1:12" s="75" customFormat="1" ht="21.75">
      <c r="A22" s="296"/>
      <c r="B22" s="297"/>
      <c r="C22" s="297"/>
      <c r="D22" s="297"/>
      <c r="E22" s="37"/>
      <c r="F22" s="5"/>
      <c r="G22" s="37"/>
      <c r="H22" s="297"/>
      <c r="I22" s="5"/>
      <c r="J22" s="5"/>
      <c r="K22" s="5"/>
    </row>
    <row r="23" spans="1:12" s="75" customFormat="1" ht="21.75">
      <c r="A23" s="296"/>
      <c r="B23" s="332" t="s">
        <v>601</v>
      </c>
      <c r="C23" s="297"/>
      <c r="D23" s="297"/>
      <c r="E23" s="476"/>
      <c r="F23" s="476"/>
      <c r="G23" s="476"/>
      <c r="H23" s="476"/>
      <c r="I23" s="561"/>
      <c r="J23" s="476"/>
      <c r="K23" s="476"/>
    </row>
    <row r="24" spans="1:12" s="75" customFormat="1" ht="21.75">
      <c r="A24" s="296"/>
      <c r="B24" s="361" t="s">
        <v>602</v>
      </c>
      <c r="C24" s="297"/>
      <c r="D24" s="297"/>
      <c r="E24" s="476"/>
      <c r="F24" s="476"/>
      <c r="G24" s="476"/>
      <c r="H24" s="476"/>
      <c r="I24" s="561">
        <v>2310609.06</v>
      </c>
      <c r="J24" s="476"/>
      <c r="K24" s="476">
        <v>44301355.810000002</v>
      </c>
    </row>
    <row r="25" spans="1:12" s="75" customFormat="1" ht="21.75">
      <c r="A25" s="296"/>
      <c r="B25" s="332" t="s">
        <v>603</v>
      </c>
      <c r="C25" s="297"/>
      <c r="D25" s="297"/>
      <c r="E25" s="476"/>
      <c r="F25" s="476"/>
      <c r="G25" s="476"/>
      <c r="H25" s="476"/>
      <c r="I25" s="561"/>
      <c r="J25" s="476"/>
      <c r="K25" s="476"/>
    </row>
    <row r="26" spans="1:12" s="75" customFormat="1" ht="21.75">
      <c r="A26" s="296"/>
      <c r="B26" s="361" t="s">
        <v>604</v>
      </c>
      <c r="C26" s="297"/>
      <c r="D26" s="297"/>
      <c r="E26" s="476"/>
      <c r="F26" s="476"/>
      <c r="G26" s="476"/>
      <c r="H26" s="476"/>
      <c r="I26" s="561">
        <v>0</v>
      </c>
      <c r="J26" s="476"/>
      <c r="K26" s="476">
        <v>0</v>
      </c>
    </row>
    <row r="27" spans="1:12" s="75" customFormat="1" ht="22.5" thickBot="1">
      <c r="A27" s="296"/>
      <c r="B27" s="297"/>
      <c r="C27" s="297"/>
      <c r="D27" s="297"/>
      <c r="E27" s="512"/>
      <c r="F27" s="561"/>
      <c r="G27" s="512"/>
      <c r="H27" s="476"/>
      <c r="I27" s="477">
        <f>SUM(I24:I26)</f>
        <v>2310609.06</v>
      </c>
      <c r="J27" s="478"/>
      <c r="K27" s="477">
        <f>SUM(K23:K26)</f>
        <v>44301355.810000002</v>
      </c>
    </row>
    <row r="28" spans="1:12" s="75" customFormat="1" ht="22.5" thickTop="1">
      <c r="A28" s="296"/>
      <c r="B28" s="297"/>
      <c r="C28" s="297"/>
      <c r="D28" s="297"/>
      <c r="E28" s="297"/>
      <c r="F28" s="297"/>
      <c r="G28" s="297"/>
      <c r="H28" s="297"/>
      <c r="I28" s="297"/>
      <c r="J28" s="297"/>
      <c r="K28" s="297"/>
    </row>
    <row r="29" spans="1:12" s="363" customFormat="1" ht="22.5">
      <c r="A29" s="359" t="s">
        <v>523</v>
      </c>
      <c r="B29" s="337"/>
      <c r="C29" s="337"/>
      <c r="D29" s="337"/>
      <c r="E29" s="337"/>
      <c r="F29" s="337"/>
      <c r="G29" s="337"/>
      <c r="H29" s="337"/>
      <c r="I29" s="337"/>
      <c r="J29" s="337"/>
      <c r="K29" s="337"/>
      <c r="L29" s="362"/>
    </row>
    <row r="30" spans="1:12" s="363" customFormat="1" ht="22.5">
      <c r="A30" s="340"/>
      <c r="B30" s="332" t="s">
        <v>754</v>
      </c>
      <c r="C30" s="332"/>
      <c r="D30" s="332"/>
      <c r="E30" s="332"/>
      <c r="F30" s="332"/>
      <c r="G30" s="332"/>
      <c r="H30" s="332"/>
      <c r="I30" s="332"/>
      <c r="J30" s="332"/>
      <c r="K30" s="332"/>
      <c r="L30" s="364"/>
    </row>
    <row r="31" spans="1:12" s="363" customFormat="1" ht="22.5">
      <c r="A31" s="365" t="s">
        <v>755</v>
      </c>
      <c r="B31" s="338"/>
      <c r="C31" s="332"/>
      <c r="D31" s="332"/>
      <c r="E31" s="332"/>
      <c r="F31" s="332"/>
      <c r="G31" s="332"/>
      <c r="H31" s="332"/>
      <c r="I31" s="332"/>
      <c r="J31" s="332"/>
      <c r="K31" s="332"/>
      <c r="L31" s="364"/>
    </row>
    <row r="32" spans="1:12" s="363" customFormat="1" ht="22.5">
      <c r="A32" s="365" t="s">
        <v>756</v>
      </c>
      <c r="B32" s="338"/>
      <c r="C32" s="332"/>
      <c r="D32" s="332"/>
      <c r="E32" s="332"/>
      <c r="F32" s="332"/>
      <c r="G32" s="332"/>
      <c r="H32" s="332"/>
      <c r="I32" s="332"/>
      <c r="J32" s="332"/>
      <c r="K32" s="332"/>
      <c r="L32" s="364"/>
    </row>
    <row r="33" spans="1:13" s="363" customFormat="1" ht="22.5">
      <c r="A33" s="365" t="s">
        <v>440</v>
      </c>
      <c r="B33" s="338"/>
      <c r="C33" s="332"/>
      <c r="D33" s="332"/>
      <c r="E33" s="332"/>
      <c r="F33" s="332"/>
      <c r="G33" s="332"/>
      <c r="H33" s="332"/>
      <c r="I33" s="332"/>
      <c r="J33" s="332"/>
      <c r="K33" s="332"/>
      <c r="L33" s="364"/>
    </row>
    <row r="34" spans="1:13" s="75" customFormat="1" ht="21.75">
      <c r="A34" s="296"/>
      <c r="B34" s="297"/>
      <c r="C34" s="297"/>
      <c r="D34" s="297"/>
      <c r="E34" s="297"/>
      <c r="F34" s="297"/>
      <c r="G34" s="297"/>
      <c r="H34" s="297"/>
      <c r="I34" s="297"/>
      <c r="J34" s="297"/>
      <c r="K34" s="297"/>
    </row>
    <row r="35" spans="1:13" s="75" customFormat="1" ht="21.75">
      <c r="A35" s="296"/>
      <c r="B35" s="297"/>
      <c r="C35" s="297"/>
      <c r="D35" s="297"/>
      <c r="E35" s="297"/>
      <c r="F35" s="297"/>
      <c r="G35" s="297"/>
      <c r="H35" s="297"/>
      <c r="I35" s="297"/>
      <c r="J35" s="297"/>
      <c r="K35" s="297"/>
    </row>
    <row r="36" spans="1:13" s="75" customFormat="1" ht="21.75">
      <c r="A36" s="296"/>
      <c r="B36" s="297"/>
      <c r="C36" s="297"/>
      <c r="D36" s="297"/>
      <c r="E36" s="297"/>
      <c r="F36" s="297"/>
      <c r="G36" s="297"/>
      <c r="H36" s="297"/>
      <c r="I36" s="297"/>
      <c r="J36" s="297"/>
      <c r="K36" s="297"/>
    </row>
    <row r="37" spans="1:13" s="6" customFormat="1" ht="22.5" customHeight="1">
      <c r="A37" s="131" t="s">
        <v>42</v>
      </c>
      <c r="B37" s="135"/>
      <c r="C37" s="261"/>
      <c r="D37" s="262"/>
      <c r="E37" s="262"/>
      <c r="F37" s="262"/>
      <c r="G37" s="262"/>
      <c r="H37" s="263"/>
      <c r="I37" s="261"/>
      <c r="J37" s="136"/>
      <c r="K37" s="136"/>
      <c r="L37" s="136"/>
      <c r="M37" s="58"/>
    </row>
    <row r="38" spans="1:13" s="6" customFormat="1" ht="22.5" customHeight="1">
      <c r="A38" s="131" t="s">
        <v>43</v>
      </c>
      <c r="B38" s="135"/>
      <c r="C38" s="261"/>
      <c r="D38" s="262"/>
      <c r="E38" s="262"/>
      <c r="F38" s="262"/>
      <c r="G38" s="262"/>
      <c r="H38" s="263"/>
      <c r="I38" s="261"/>
      <c r="J38" s="136"/>
      <c r="K38" s="136"/>
      <c r="L38" s="136"/>
      <c r="M38" s="58"/>
    </row>
    <row r="39" spans="1:13" s="6" customFormat="1" ht="22.5" customHeight="1">
      <c r="A39" s="131"/>
      <c r="B39" s="135"/>
      <c r="C39" s="261"/>
      <c r="D39" s="262"/>
      <c r="E39" s="262"/>
      <c r="F39" s="262"/>
      <c r="G39" s="262"/>
      <c r="H39" s="263"/>
      <c r="I39" s="261"/>
      <c r="J39" s="136"/>
      <c r="K39" s="136"/>
      <c r="L39" s="136"/>
      <c r="M39" s="58"/>
    </row>
    <row r="40" spans="1:13" s="75" customFormat="1" ht="24" customHeight="1">
      <c r="A40" s="330" t="s">
        <v>9</v>
      </c>
      <c r="B40" s="346"/>
      <c r="C40" s="346"/>
      <c r="D40" s="346"/>
      <c r="E40" s="346"/>
      <c r="F40" s="346"/>
      <c r="G40" s="346"/>
      <c r="H40" s="346"/>
      <c r="I40" s="346"/>
      <c r="J40" s="346"/>
      <c r="K40" s="346"/>
      <c r="L40" s="366" t="s">
        <v>23</v>
      </c>
      <c r="M40" s="366"/>
    </row>
    <row r="41" spans="1:13" s="75" customFormat="1" ht="21.75">
      <c r="A41" s="296"/>
      <c r="B41" s="297"/>
      <c r="C41" s="297"/>
      <c r="D41" s="297"/>
      <c r="E41" s="297"/>
      <c r="F41" s="297"/>
      <c r="G41" s="297"/>
      <c r="H41" s="297"/>
      <c r="I41" s="297"/>
      <c r="J41" s="297"/>
      <c r="K41" s="297"/>
    </row>
    <row r="42" spans="1:13" s="28" customFormat="1" ht="22.5" customHeight="1">
      <c r="A42" s="205" t="s">
        <v>524</v>
      </c>
      <c r="B42" s="2"/>
      <c r="C42" s="2"/>
    </row>
    <row r="43" spans="1:13" s="6" customFormat="1" ht="22.5" customHeight="1">
      <c r="A43" s="9"/>
      <c r="B43" s="8"/>
      <c r="C43" s="9"/>
      <c r="D43" s="8"/>
      <c r="E43" s="34"/>
      <c r="F43" s="10" t="s">
        <v>36</v>
      </c>
      <c r="G43" s="34"/>
      <c r="H43" s="2"/>
      <c r="I43" s="31"/>
      <c r="J43" s="5" t="s">
        <v>37</v>
      </c>
      <c r="K43" s="31"/>
    </row>
    <row r="44" spans="1:13" s="6" customFormat="1" ht="22.5" customHeight="1">
      <c r="C44" s="9"/>
      <c r="D44" s="8"/>
      <c r="E44" s="132" t="s">
        <v>723</v>
      </c>
      <c r="F44" s="143"/>
      <c r="G44" s="132" t="s">
        <v>388</v>
      </c>
      <c r="H44" s="2"/>
      <c r="I44" s="132" t="s">
        <v>723</v>
      </c>
      <c r="J44" s="143"/>
      <c r="K44" s="132" t="s">
        <v>388</v>
      </c>
    </row>
    <row r="45" spans="1:13" ht="22.5" customHeight="1">
      <c r="A45" s="144" t="s">
        <v>52</v>
      </c>
      <c r="B45" s="6"/>
      <c r="C45" s="9"/>
      <c r="D45" s="8"/>
      <c r="E45" s="483">
        <v>21712734.899999999</v>
      </c>
      <c r="F45" s="483"/>
      <c r="G45" s="483">
        <v>57887439.990000002</v>
      </c>
      <c r="H45" s="484"/>
      <c r="I45" s="483">
        <v>21694401.379999999</v>
      </c>
      <c r="J45" s="485"/>
      <c r="K45" s="483">
        <v>57790497.200000003</v>
      </c>
    </row>
    <row r="46" spans="1:13" s="630" customFormat="1" ht="22.5" customHeight="1">
      <c r="A46" s="144" t="s">
        <v>782</v>
      </c>
      <c r="B46" s="633"/>
      <c r="C46" s="9"/>
      <c r="D46" s="634"/>
      <c r="E46" s="697">
        <v>-1340205</v>
      </c>
      <c r="F46" s="483"/>
      <c r="G46" s="697">
        <v>0</v>
      </c>
      <c r="H46" s="484"/>
      <c r="I46" s="697">
        <v>-1340205</v>
      </c>
      <c r="J46" s="485"/>
      <c r="K46" s="697">
        <v>0</v>
      </c>
    </row>
    <row r="47" spans="1:13" s="630" customFormat="1" ht="22.5" customHeight="1">
      <c r="A47" s="144"/>
      <c r="B47" s="633" t="s">
        <v>230</v>
      </c>
      <c r="C47" s="9"/>
      <c r="D47" s="634"/>
      <c r="E47" s="483">
        <f>E45+E46</f>
        <v>20372529.899999999</v>
      </c>
      <c r="F47" s="483"/>
      <c r="G47" s="483">
        <f>G45+G46</f>
        <v>57887439.990000002</v>
      </c>
      <c r="H47" s="484"/>
      <c r="I47" s="483">
        <f>I45+I46</f>
        <v>20354196.379999999</v>
      </c>
      <c r="J47" s="485"/>
      <c r="K47" s="483">
        <f>K45+K46</f>
        <v>57790497.200000003</v>
      </c>
    </row>
    <row r="48" spans="1:13" ht="22.5" customHeight="1">
      <c r="A48" s="144" t="s">
        <v>53</v>
      </c>
      <c r="B48" s="6"/>
      <c r="C48" s="9"/>
      <c r="D48" s="8"/>
      <c r="E48" s="483">
        <v>52103.5</v>
      </c>
      <c r="F48" s="483"/>
      <c r="G48" s="483">
        <v>52103.5</v>
      </c>
      <c r="H48" s="484"/>
      <c r="I48" s="483">
        <v>52103.5</v>
      </c>
      <c r="J48" s="485"/>
      <c r="K48" s="483">
        <v>52103.5</v>
      </c>
    </row>
    <row r="49" spans="1:11" ht="22.5" customHeight="1">
      <c r="A49" s="144" t="s">
        <v>257</v>
      </c>
      <c r="B49" s="153"/>
      <c r="C49" s="9"/>
      <c r="D49" s="8"/>
      <c r="E49" s="483">
        <v>471704.22</v>
      </c>
      <c r="F49" s="483"/>
      <c r="G49" s="483">
        <v>477862.55</v>
      </c>
      <c r="H49" s="484"/>
      <c r="I49" s="483">
        <v>590579.81999999995</v>
      </c>
      <c r="J49" s="484"/>
      <c r="K49" s="483">
        <v>605864.15</v>
      </c>
    </row>
    <row r="50" spans="1:11" ht="22.5" customHeight="1">
      <c r="A50" s="144" t="s">
        <v>54</v>
      </c>
      <c r="B50" s="153"/>
      <c r="C50" s="9"/>
      <c r="D50" s="8"/>
      <c r="E50" s="483">
        <v>949879.52</v>
      </c>
      <c r="F50" s="483"/>
      <c r="G50" s="483">
        <v>1876629.02</v>
      </c>
      <c r="H50" s="483"/>
      <c r="I50" s="483">
        <v>949879.52</v>
      </c>
      <c r="J50" s="485"/>
      <c r="K50" s="483">
        <v>1876629.02</v>
      </c>
    </row>
    <row r="51" spans="1:11" ht="22.5" customHeight="1" thickBot="1">
      <c r="A51" s="144"/>
      <c r="B51" s="298" t="s">
        <v>39</v>
      </c>
      <c r="C51" s="9"/>
      <c r="D51" s="8"/>
      <c r="E51" s="486">
        <f>SUM(E47:E50)</f>
        <v>21846217.139999997</v>
      </c>
      <c r="F51" s="487"/>
      <c r="G51" s="486">
        <f>SUM(G47:G50)</f>
        <v>60294035.060000002</v>
      </c>
      <c r="H51" s="487"/>
      <c r="I51" s="486">
        <f>SUM(I47:I50)</f>
        <v>21946759.219999999</v>
      </c>
      <c r="J51" s="488"/>
      <c r="K51" s="486">
        <f>SUM(K47:K50)</f>
        <v>60325093.870000005</v>
      </c>
    </row>
    <row r="52" spans="1:11" ht="22.5" thickTop="1">
      <c r="A52" s="6"/>
      <c r="B52" s="6"/>
      <c r="C52" s="9"/>
      <c r="D52" s="8"/>
      <c r="E52" s="122"/>
      <c r="F52" s="123"/>
      <c r="G52" s="122"/>
      <c r="H52" s="123"/>
      <c r="I52" s="122"/>
      <c r="J52" s="124"/>
      <c r="K52" s="122"/>
    </row>
    <row r="53" spans="1:11" ht="22.5" customHeight="1">
      <c r="A53" s="205" t="s">
        <v>525</v>
      </c>
    </row>
    <row r="54" spans="1:11" s="6" customFormat="1" ht="22.5" customHeight="1">
      <c r="A54" s="9"/>
      <c r="B54" s="8"/>
      <c r="C54" s="9"/>
      <c r="D54" s="8"/>
      <c r="E54" s="34"/>
      <c r="F54" s="10" t="s">
        <v>36</v>
      </c>
      <c r="G54" s="34"/>
      <c r="H54" s="2"/>
      <c r="I54" s="31"/>
      <c r="J54" s="5" t="s">
        <v>37</v>
      </c>
      <c r="K54" s="31"/>
    </row>
    <row r="55" spans="1:11" s="6" customFormat="1" ht="22.5" customHeight="1">
      <c r="C55" s="9"/>
      <c r="D55" s="8"/>
      <c r="E55" s="132" t="s">
        <v>723</v>
      </c>
      <c r="F55" s="143"/>
      <c r="G55" s="132" t="s">
        <v>388</v>
      </c>
      <c r="H55" s="2"/>
      <c r="I55" s="132" t="s">
        <v>723</v>
      </c>
      <c r="J55" s="143"/>
      <c r="K55" s="132" t="s">
        <v>388</v>
      </c>
    </row>
    <row r="56" spans="1:11" ht="22.5" customHeight="1">
      <c r="A56" s="144" t="s">
        <v>258</v>
      </c>
      <c r="B56" s="6"/>
      <c r="C56" s="9"/>
      <c r="D56" s="8"/>
      <c r="E56" s="483">
        <v>33762099.969999999</v>
      </c>
      <c r="F56" s="484"/>
      <c r="G56" s="483">
        <v>42763205.960000001</v>
      </c>
      <c r="H56" s="484"/>
      <c r="I56" s="483">
        <v>30983676.649999999</v>
      </c>
      <c r="J56" s="484"/>
      <c r="K56" s="483">
        <v>39476270.75</v>
      </c>
    </row>
    <row r="57" spans="1:11" ht="22.5" customHeight="1">
      <c r="A57" s="144" t="s">
        <v>55</v>
      </c>
      <c r="B57" s="6"/>
      <c r="C57" s="9"/>
      <c r="D57" s="8"/>
      <c r="E57" s="483">
        <v>538691.59</v>
      </c>
      <c r="F57" s="484"/>
      <c r="G57" s="483">
        <v>435000</v>
      </c>
      <c r="H57" s="484"/>
      <c r="I57" s="483">
        <v>538691.59</v>
      </c>
      <c r="J57" s="484"/>
      <c r="K57" s="483">
        <v>420000</v>
      </c>
    </row>
    <row r="58" spans="1:11" ht="22.5" customHeight="1">
      <c r="A58" s="144" t="s">
        <v>56</v>
      </c>
      <c r="B58" s="6"/>
      <c r="C58" s="9"/>
      <c r="D58" s="8"/>
      <c r="E58" s="483">
        <v>31616.65</v>
      </c>
      <c r="F58" s="484"/>
      <c r="G58" s="483">
        <v>238942.87</v>
      </c>
      <c r="H58" s="484"/>
      <c r="I58" s="483">
        <v>31616.65</v>
      </c>
      <c r="J58" s="484"/>
      <c r="K58" s="483">
        <v>238942.87</v>
      </c>
    </row>
    <row r="59" spans="1:11" ht="22.5" customHeight="1" thickBot="1">
      <c r="A59" s="6"/>
      <c r="B59" s="35" t="s">
        <v>39</v>
      </c>
      <c r="C59" s="9"/>
      <c r="D59" s="8"/>
      <c r="E59" s="486">
        <f>SUM(E56:E58)</f>
        <v>34332408.210000001</v>
      </c>
      <c r="F59" s="489"/>
      <c r="G59" s="486">
        <f>SUM(G56:G58)</f>
        <v>43437148.829999998</v>
      </c>
      <c r="H59" s="484"/>
      <c r="I59" s="486">
        <f>SUM(I56:I58)</f>
        <v>31553984.889999997</v>
      </c>
      <c r="J59" s="489"/>
      <c r="K59" s="486">
        <f>SUM(K56:K58)</f>
        <v>40135213.619999997</v>
      </c>
    </row>
    <row r="60" spans="1:11" ht="22.5" customHeight="1" thickTop="1">
      <c r="A60" s="6"/>
      <c r="B60" s="35"/>
      <c r="C60" s="9"/>
      <c r="D60" s="8"/>
      <c r="E60" s="248"/>
      <c r="F60" s="45"/>
      <c r="G60" s="248"/>
      <c r="H60" s="6"/>
      <c r="I60" s="248"/>
      <c r="J60" s="45"/>
      <c r="K60" s="248"/>
    </row>
    <row r="61" spans="1:11" ht="22.5" customHeight="1">
      <c r="A61" s="367" t="s">
        <v>536</v>
      </c>
      <c r="B61" s="35"/>
      <c r="C61" s="9"/>
      <c r="D61" s="8"/>
      <c r="E61" s="248"/>
      <c r="F61" s="45"/>
      <c r="G61" s="248"/>
      <c r="H61" s="6"/>
      <c r="I61" s="248"/>
      <c r="J61" s="45"/>
      <c r="K61" s="248"/>
    </row>
    <row r="62" spans="1:11" ht="22.5" customHeight="1">
      <c r="A62" s="368" t="s">
        <v>605</v>
      </c>
      <c r="B62" s="35"/>
      <c r="C62" s="9"/>
      <c r="D62" s="8"/>
      <c r="E62" s="248"/>
      <c r="F62" s="45"/>
      <c r="G62" s="248"/>
      <c r="H62" s="6"/>
      <c r="I62" s="248"/>
      <c r="J62" s="45"/>
      <c r="K62" s="248"/>
    </row>
    <row r="63" spans="1:11" ht="22.5" customHeight="1">
      <c r="A63" s="6"/>
      <c r="B63" s="35"/>
      <c r="C63" s="9"/>
      <c r="D63" s="8"/>
      <c r="E63" s="248"/>
      <c r="F63" s="45"/>
      <c r="G63" s="248"/>
      <c r="H63" s="6"/>
      <c r="I63" s="370"/>
      <c r="J63" s="10" t="s">
        <v>36</v>
      </c>
      <c r="K63" s="370"/>
    </row>
    <row r="64" spans="1:11" ht="22.5" customHeight="1">
      <c r="A64" s="6"/>
      <c r="B64" s="35"/>
      <c r="C64" s="9"/>
      <c r="D64" s="8"/>
      <c r="E64" s="248"/>
      <c r="F64" s="45"/>
      <c r="G64" s="248"/>
      <c r="H64" s="6"/>
      <c r="I64" s="132" t="s">
        <v>723</v>
      </c>
      <c r="J64" s="5"/>
      <c r="K64" s="371" t="s">
        <v>388</v>
      </c>
    </row>
    <row r="65" spans="1:13" ht="22.5" customHeight="1">
      <c r="A65" s="6"/>
      <c r="B65" s="369" t="s">
        <v>443</v>
      </c>
      <c r="C65" s="369"/>
      <c r="D65" s="8"/>
      <c r="E65" s="248"/>
      <c r="F65" s="45"/>
      <c r="G65" s="248"/>
      <c r="H65" s="6"/>
      <c r="I65" s="483">
        <v>234552.31</v>
      </c>
      <c r="J65" s="489"/>
      <c r="K65" s="490">
        <v>1455426.33</v>
      </c>
    </row>
    <row r="66" spans="1:13" ht="22.5" customHeight="1">
      <c r="A66" s="6"/>
      <c r="B66" s="369" t="s">
        <v>444</v>
      </c>
      <c r="C66" s="369"/>
      <c r="D66" s="8"/>
      <c r="E66" s="248"/>
      <c r="F66" s="45"/>
      <c r="G66" s="248"/>
      <c r="H66" s="6"/>
      <c r="I66" s="483">
        <v>0</v>
      </c>
      <c r="J66" s="489"/>
      <c r="K66" s="490">
        <v>2000000</v>
      </c>
    </row>
    <row r="67" spans="1:13" ht="22.5" customHeight="1">
      <c r="A67" s="6"/>
      <c r="B67" s="369" t="s">
        <v>445</v>
      </c>
      <c r="C67" s="369"/>
      <c r="D67" s="8"/>
      <c r="E67" s="248"/>
      <c r="F67" s="45"/>
      <c r="G67" s="248"/>
      <c r="H67" s="6"/>
      <c r="I67" s="483">
        <v>8866.2199999999993</v>
      </c>
      <c r="J67" s="489"/>
      <c r="K67" s="490">
        <v>49146.17</v>
      </c>
    </row>
    <row r="68" spans="1:13" ht="22.5" customHeight="1" thickBot="1">
      <c r="A68" s="6"/>
      <c r="B68" s="369"/>
      <c r="C68" s="369" t="s">
        <v>39</v>
      </c>
      <c r="D68" s="8"/>
      <c r="E68" s="248"/>
      <c r="F68" s="45"/>
      <c r="G68" s="248"/>
      <c r="H68" s="6"/>
      <c r="I68" s="491">
        <f>SUM(I65:I67)</f>
        <v>243418.53</v>
      </c>
      <c r="J68" s="489"/>
      <c r="K68" s="491">
        <f>SUM(K65:K67)</f>
        <v>3504572.5</v>
      </c>
    </row>
    <row r="69" spans="1:13" ht="22.5" customHeight="1" thickTop="1">
      <c r="A69" s="6"/>
      <c r="B69" s="35"/>
      <c r="C69" s="9"/>
      <c r="D69" s="8"/>
      <c r="E69" s="248"/>
      <c r="F69" s="45"/>
      <c r="G69" s="248"/>
      <c r="H69" s="6"/>
      <c r="I69" s="248"/>
      <c r="J69" s="45"/>
      <c r="K69" s="248"/>
    </row>
    <row r="70" spans="1:13" s="352" customFormat="1" ht="21.75">
      <c r="A70" s="368" t="s">
        <v>455</v>
      </c>
      <c r="B70" s="369"/>
      <c r="C70" s="369"/>
      <c r="D70" s="369"/>
      <c r="E70" s="369"/>
      <c r="F70" s="369"/>
      <c r="G70" s="369"/>
      <c r="H70" s="369"/>
      <c r="I70" s="372"/>
      <c r="J70" s="372"/>
    </row>
    <row r="71" spans="1:13" s="352" customFormat="1" ht="21.75">
      <c r="A71" s="373"/>
      <c r="B71" s="369"/>
      <c r="C71" s="369"/>
      <c r="D71" s="369"/>
      <c r="E71" s="369"/>
      <c r="F71" s="369"/>
      <c r="G71" s="369"/>
      <c r="H71" s="369"/>
      <c r="I71" s="370"/>
      <c r="J71" s="10" t="s">
        <v>36</v>
      </c>
      <c r="K71" s="370"/>
    </row>
    <row r="72" spans="1:13" s="352" customFormat="1" ht="21.75">
      <c r="A72" s="374"/>
      <c r="B72" s="369"/>
      <c r="C72" s="369"/>
      <c r="D72" s="369"/>
      <c r="E72" s="369"/>
      <c r="F72" s="369"/>
      <c r="G72" s="369"/>
      <c r="H72" s="369"/>
      <c r="I72" s="132" t="s">
        <v>723</v>
      </c>
      <c r="J72" s="5"/>
      <c r="K72" s="371" t="s">
        <v>388</v>
      </c>
    </row>
    <row r="73" spans="1:13" s="352" customFormat="1" ht="21.75">
      <c r="A73" s="374"/>
      <c r="B73" s="369" t="s">
        <v>446</v>
      </c>
      <c r="C73" s="369"/>
      <c r="D73" s="369"/>
      <c r="E73" s="369"/>
      <c r="F73" s="369"/>
      <c r="G73" s="369"/>
      <c r="H73" s="369"/>
      <c r="I73" s="493">
        <v>0</v>
      </c>
      <c r="J73" s="492"/>
      <c r="K73" s="493">
        <v>168000</v>
      </c>
    </row>
    <row r="74" spans="1:13" s="352" customFormat="1" ht="22.5" thickBot="1">
      <c r="A74" s="373"/>
      <c r="B74" s="369"/>
      <c r="C74" s="369" t="s">
        <v>39</v>
      </c>
      <c r="D74" s="369"/>
      <c r="E74" s="369"/>
      <c r="F74" s="369"/>
      <c r="G74" s="369"/>
      <c r="H74" s="369"/>
      <c r="I74" s="491">
        <f>SUM(I73:I73)</f>
        <v>0</v>
      </c>
      <c r="J74" s="492"/>
      <c r="K74" s="491">
        <f>SUM(K73:K73)</f>
        <v>168000</v>
      </c>
    </row>
    <row r="75" spans="1:13" s="352" customFormat="1" ht="22.5" thickTop="1">
      <c r="A75" s="373"/>
      <c r="B75" s="369"/>
      <c r="C75" s="369"/>
      <c r="D75" s="369"/>
      <c r="E75" s="369"/>
      <c r="F75" s="369"/>
      <c r="G75" s="369"/>
      <c r="H75" s="369"/>
      <c r="I75" s="369"/>
      <c r="J75" s="369"/>
      <c r="K75" s="375"/>
    </row>
    <row r="76" spans="1:13" s="352" customFormat="1" ht="21.75">
      <c r="A76" s="373"/>
      <c r="B76" s="369"/>
      <c r="C76" s="369"/>
      <c r="D76" s="369"/>
      <c r="E76" s="369"/>
      <c r="F76" s="369"/>
      <c r="G76" s="369"/>
      <c r="H76" s="369"/>
      <c r="I76" s="369"/>
      <c r="J76" s="369"/>
      <c r="K76" s="375"/>
    </row>
    <row r="77" spans="1:13" s="6" customFormat="1" ht="22.5" customHeight="1">
      <c r="A77" s="131" t="s">
        <v>42</v>
      </c>
      <c r="B77" s="135"/>
      <c r="C77" s="261"/>
      <c r="D77" s="262"/>
      <c r="E77" s="262"/>
      <c r="F77" s="262"/>
      <c r="G77" s="262"/>
      <c r="H77" s="263"/>
      <c r="I77" s="261"/>
      <c r="J77" s="136"/>
      <c r="K77" s="136"/>
      <c r="L77" s="136"/>
      <c r="M77" s="58"/>
    </row>
    <row r="78" spans="1:13" s="6" customFormat="1" ht="22.5" customHeight="1">
      <c r="A78" s="131" t="s">
        <v>43</v>
      </c>
      <c r="B78" s="135"/>
      <c r="C78" s="261"/>
      <c r="D78" s="262"/>
      <c r="E78" s="262"/>
      <c r="F78" s="262"/>
      <c r="G78" s="262"/>
      <c r="H78" s="263"/>
      <c r="I78" s="261"/>
      <c r="J78" s="136"/>
      <c r="K78" s="136"/>
      <c r="L78" s="136"/>
      <c r="M78" s="58"/>
    </row>
    <row r="79" spans="1:13" s="6" customFormat="1" ht="22.5" customHeight="1">
      <c r="A79" s="131"/>
      <c r="B79" s="135"/>
      <c r="C79" s="261"/>
      <c r="D79" s="262"/>
      <c r="E79" s="262"/>
      <c r="F79" s="262"/>
      <c r="G79" s="262"/>
      <c r="H79" s="263"/>
      <c r="I79" s="261"/>
      <c r="J79" s="136"/>
      <c r="K79" s="136"/>
      <c r="L79" s="136"/>
      <c r="M79" s="58"/>
    </row>
    <row r="80" spans="1:13" s="75" customFormat="1" ht="24" customHeight="1">
      <c r="A80" s="330" t="s">
        <v>10</v>
      </c>
      <c r="B80" s="346"/>
      <c r="C80" s="346"/>
      <c r="D80" s="346"/>
      <c r="E80" s="346"/>
      <c r="F80" s="346"/>
      <c r="G80" s="346"/>
      <c r="H80" s="346"/>
      <c r="I80" s="346"/>
      <c r="J80" s="346"/>
      <c r="K80" s="346"/>
      <c r="L80" s="366" t="s">
        <v>23</v>
      </c>
      <c r="M80" s="366"/>
    </row>
    <row r="81" spans="1:12" s="352" customFormat="1" ht="21.75">
      <c r="A81" s="373"/>
      <c r="B81" s="369"/>
      <c r="C81" s="369"/>
      <c r="D81" s="369"/>
      <c r="E81" s="369"/>
      <c r="F81" s="369"/>
      <c r="G81" s="369"/>
      <c r="H81" s="369"/>
      <c r="I81" s="369"/>
      <c r="J81" s="369"/>
      <c r="K81" s="375"/>
    </row>
    <row r="82" spans="1:12" s="352" customFormat="1" ht="21.75">
      <c r="A82" s="367" t="s">
        <v>526</v>
      </c>
      <c r="B82" s="369"/>
      <c r="C82" s="369"/>
      <c r="D82" s="369"/>
      <c r="E82" s="369"/>
      <c r="F82" s="369"/>
      <c r="G82" s="369"/>
      <c r="H82" s="369"/>
      <c r="I82" s="369"/>
      <c r="J82" s="369"/>
      <c r="K82" s="375"/>
    </row>
    <row r="83" spans="1:12" s="352" customFormat="1" ht="21.75">
      <c r="A83" s="376" t="s">
        <v>724</v>
      </c>
      <c r="B83" s="377"/>
      <c r="C83" s="378"/>
      <c r="D83" s="349"/>
      <c r="E83" s="377"/>
      <c r="F83" s="377"/>
      <c r="G83" s="377"/>
      <c r="H83" s="377"/>
      <c r="I83" s="377"/>
      <c r="J83" s="377"/>
      <c r="K83" s="377"/>
    </row>
    <row r="84" spans="1:12" s="352" customFormat="1" ht="21.75">
      <c r="A84" s="379" t="s">
        <v>615</v>
      </c>
      <c r="B84" s="380"/>
      <c r="C84" s="378"/>
      <c r="D84" s="349"/>
      <c r="E84" s="377"/>
      <c r="F84" s="377"/>
      <c r="G84" s="377"/>
      <c r="H84" s="377"/>
      <c r="I84" s="377"/>
      <c r="J84" s="377"/>
      <c r="K84" s="377"/>
    </row>
    <row r="85" spans="1:12" s="352" customFormat="1" ht="21.75">
      <c r="A85" s="350"/>
      <c r="B85" s="381"/>
      <c r="C85" s="378"/>
      <c r="D85" s="349"/>
      <c r="E85" s="377"/>
      <c r="F85" s="377"/>
      <c r="G85" s="377"/>
      <c r="H85" s="382"/>
      <c r="I85" s="391"/>
      <c r="J85" s="392" t="s">
        <v>36</v>
      </c>
      <c r="K85" s="391"/>
    </row>
    <row r="86" spans="1:12" s="352" customFormat="1" ht="21.75">
      <c r="A86" s="351"/>
      <c r="B86" s="383"/>
      <c r="C86" s="378"/>
      <c r="D86" s="349"/>
      <c r="E86" s="377"/>
      <c r="F86" s="377"/>
      <c r="G86" s="377"/>
      <c r="H86" s="382"/>
      <c r="I86" s="574">
        <v>2020</v>
      </c>
      <c r="J86" s="390"/>
      <c r="K86" s="574">
        <v>2019</v>
      </c>
    </row>
    <row r="87" spans="1:12" s="352" customFormat="1" ht="21.75">
      <c r="A87" s="351"/>
      <c r="B87" s="383" t="s">
        <v>245</v>
      </c>
      <c r="C87" s="378"/>
      <c r="D87" s="349"/>
      <c r="E87" s="377"/>
      <c r="F87" s="377"/>
      <c r="G87" s="377"/>
      <c r="H87" s="382"/>
      <c r="I87" s="494">
        <v>0</v>
      </c>
      <c r="J87" s="390"/>
      <c r="K87" s="648">
        <v>0</v>
      </c>
    </row>
    <row r="88" spans="1:12" s="382" customFormat="1" ht="24" customHeight="1">
      <c r="A88" s="384"/>
      <c r="B88" s="374" t="s">
        <v>447</v>
      </c>
      <c r="C88" s="347"/>
      <c r="D88" s="369"/>
      <c r="E88" s="377"/>
      <c r="F88" s="377"/>
      <c r="G88" s="377"/>
      <c r="H88" s="385"/>
      <c r="I88" s="494">
        <v>0</v>
      </c>
      <c r="J88" s="494"/>
      <c r="K88" s="572">
        <v>64186.05</v>
      </c>
      <c r="L88" s="352"/>
    </row>
    <row r="89" spans="1:12" s="352" customFormat="1" ht="21.75">
      <c r="A89" s="384"/>
      <c r="B89" s="386" t="s">
        <v>448</v>
      </c>
      <c r="C89" s="377"/>
      <c r="D89" s="382"/>
      <c r="E89" s="377"/>
      <c r="F89" s="377"/>
      <c r="G89" s="377"/>
      <c r="H89" s="385"/>
      <c r="I89" s="495">
        <f>SUM(I87:I88)</f>
        <v>0</v>
      </c>
      <c r="J89" s="496"/>
      <c r="K89" s="495">
        <f>SUM(K87:K88)</f>
        <v>64186.05</v>
      </c>
    </row>
    <row r="90" spans="1:12" s="352" customFormat="1" ht="9" customHeight="1">
      <c r="A90" s="373"/>
      <c r="B90" s="369"/>
      <c r="C90" s="369"/>
      <c r="D90" s="369"/>
      <c r="E90" s="369"/>
      <c r="F90" s="369"/>
      <c r="G90" s="369"/>
      <c r="H90" s="369"/>
      <c r="I90" s="497"/>
      <c r="J90" s="497"/>
      <c r="K90" s="497"/>
    </row>
    <row r="91" spans="1:12" s="352" customFormat="1" ht="21.75">
      <c r="A91" s="373"/>
      <c r="B91" s="369" t="s">
        <v>703</v>
      </c>
      <c r="C91" s="369"/>
      <c r="D91" s="369"/>
      <c r="E91" s="369"/>
      <c r="F91" s="369"/>
      <c r="G91" s="369"/>
      <c r="H91" s="369"/>
      <c r="I91" s="497">
        <v>0</v>
      </c>
      <c r="J91" s="497"/>
      <c r="K91" s="497">
        <v>0</v>
      </c>
    </row>
    <row r="92" spans="1:12" s="382" customFormat="1" ht="24" customHeight="1">
      <c r="A92" s="384"/>
      <c r="B92" s="374" t="s">
        <v>449</v>
      </c>
      <c r="C92" s="369"/>
      <c r="E92" s="377"/>
      <c r="F92" s="377"/>
      <c r="G92" s="377"/>
      <c r="H92" s="387"/>
      <c r="I92" s="494">
        <v>0</v>
      </c>
      <c r="J92" s="494"/>
      <c r="K92" s="494">
        <v>7290</v>
      </c>
      <c r="L92" s="352"/>
    </row>
    <row r="93" spans="1:12" s="352" customFormat="1" ht="21.75">
      <c r="A93" s="384"/>
      <c r="B93" s="386" t="s">
        <v>450</v>
      </c>
      <c r="C93" s="377"/>
      <c r="D93" s="382"/>
      <c r="E93" s="377"/>
      <c r="F93" s="377"/>
      <c r="G93" s="377"/>
      <c r="H93" s="385"/>
      <c r="I93" s="495">
        <f>SUM(I91:I92)</f>
        <v>0</v>
      </c>
      <c r="J93" s="496"/>
      <c r="K93" s="495">
        <f>SUM(K91:K92)</f>
        <v>7290</v>
      </c>
    </row>
    <row r="94" spans="1:12" s="352" customFormat="1" ht="21.75">
      <c r="A94" s="384"/>
      <c r="B94" s="386" t="s">
        <v>451</v>
      </c>
      <c r="C94" s="377"/>
      <c r="D94" s="382"/>
      <c r="E94" s="377"/>
      <c r="F94" s="377"/>
      <c r="G94" s="377"/>
      <c r="H94" s="385"/>
      <c r="I94" s="496">
        <f>I89-I93</f>
        <v>0</v>
      </c>
      <c r="J94" s="496"/>
      <c r="K94" s="496">
        <f>K89-K93</f>
        <v>56896.05</v>
      </c>
    </row>
    <row r="95" spans="1:12" s="352" customFormat="1" ht="18.75" customHeight="1">
      <c r="A95" s="373"/>
      <c r="B95" s="369"/>
      <c r="C95" s="369"/>
      <c r="D95" s="369"/>
      <c r="E95" s="369"/>
      <c r="F95" s="369"/>
      <c r="G95" s="369"/>
      <c r="H95" s="369"/>
      <c r="I95" s="497"/>
      <c r="J95" s="497"/>
      <c r="K95" s="497"/>
    </row>
    <row r="96" spans="1:12" s="352" customFormat="1" ht="21.75">
      <c r="A96" s="382"/>
      <c r="B96" s="369" t="s">
        <v>180</v>
      </c>
      <c r="C96" s="382"/>
      <c r="D96" s="382"/>
      <c r="E96" s="377"/>
      <c r="F96" s="377"/>
      <c r="G96" s="377"/>
      <c r="H96" s="351"/>
      <c r="I96" s="496">
        <v>33.42</v>
      </c>
      <c r="J96" s="496"/>
      <c r="K96" s="496">
        <v>920.15</v>
      </c>
    </row>
    <row r="97" spans="1:11" s="352" customFormat="1" ht="21.75">
      <c r="A97" s="388"/>
      <c r="B97" s="369" t="s">
        <v>452</v>
      </c>
      <c r="C97" s="349"/>
      <c r="D97" s="349"/>
      <c r="E97" s="377"/>
      <c r="F97" s="377"/>
      <c r="G97" s="377"/>
      <c r="H97" s="349"/>
      <c r="I97" s="496">
        <v>0</v>
      </c>
      <c r="J97" s="496"/>
      <c r="K97" s="496">
        <v>-313926.46000000002</v>
      </c>
    </row>
    <row r="98" spans="1:11" s="352" customFormat="1" ht="21.75">
      <c r="A98" s="388"/>
      <c r="B98" s="369" t="s">
        <v>453</v>
      </c>
      <c r="C98" s="349"/>
      <c r="D98" s="349"/>
      <c r="E98" s="377"/>
      <c r="F98" s="377"/>
      <c r="G98" s="377"/>
      <c r="H98" s="349"/>
      <c r="I98" s="498">
        <v>-15</v>
      </c>
      <c r="J98" s="496"/>
      <c r="K98" s="498">
        <v>-682212.09</v>
      </c>
    </row>
    <row r="99" spans="1:11" s="352" customFormat="1" ht="21.75">
      <c r="A99" s="388"/>
      <c r="B99" s="393" t="s">
        <v>456</v>
      </c>
      <c r="C99" s="349"/>
      <c r="D99" s="349"/>
      <c r="E99" s="377"/>
      <c r="F99" s="377"/>
      <c r="G99" s="377"/>
      <c r="H99" s="349"/>
      <c r="I99" s="499">
        <f>SUM(I94:I98)</f>
        <v>18.420000000000002</v>
      </c>
      <c r="J99" s="496"/>
      <c r="K99" s="499">
        <f>SUM(K94:K98)</f>
        <v>-938322.35</v>
      </c>
    </row>
    <row r="100" spans="1:11" s="352" customFormat="1" ht="21.75">
      <c r="A100" s="388"/>
      <c r="B100" s="369" t="s">
        <v>457</v>
      </c>
      <c r="C100" s="349"/>
      <c r="D100" s="349"/>
      <c r="E100" s="377"/>
      <c r="F100" s="377"/>
      <c r="G100" s="377"/>
      <c r="H100" s="349"/>
      <c r="I100" s="499">
        <v>0</v>
      </c>
      <c r="J100" s="496"/>
      <c r="K100" s="499">
        <v>-1493.7</v>
      </c>
    </row>
    <row r="101" spans="1:11" s="352" customFormat="1" ht="22.5" thickBot="1">
      <c r="A101" s="384"/>
      <c r="B101" s="389" t="s">
        <v>454</v>
      </c>
      <c r="C101" s="382"/>
      <c r="D101" s="382"/>
      <c r="E101" s="377"/>
      <c r="F101" s="377"/>
      <c r="G101" s="377"/>
      <c r="H101" s="385"/>
      <c r="I101" s="500">
        <f>I99-I100</f>
        <v>18.420000000000002</v>
      </c>
      <c r="J101" s="496"/>
      <c r="K101" s="500">
        <f>K99-K100</f>
        <v>-936828.65</v>
      </c>
    </row>
    <row r="102" spans="1:11" ht="22.5" customHeight="1" thickTop="1">
      <c r="A102" s="205"/>
      <c r="B102" s="35"/>
      <c r="C102" s="9"/>
      <c r="D102" s="8"/>
      <c r="E102" s="44"/>
      <c r="F102" s="45"/>
      <c r="G102" s="44"/>
      <c r="H102" s="6"/>
      <c r="I102" s="44"/>
      <c r="J102" s="45"/>
      <c r="K102" s="44"/>
    </row>
    <row r="103" spans="1:11" s="352" customFormat="1" ht="21.75">
      <c r="A103" s="701"/>
      <c r="B103" s="702"/>
      <c r="C103" s="703"/>
      <c r="D103" s="702"/>
      <c r="E103" s="702"/>
      <c r="F103" s="702"/>
      <c r="G103" s="702"/>
      <c r="H103" s="702"/>
      <c r="I103" s="702"/>
      <c r="J103" s="702"/>
      <c r="K103" s="702"/>
    </row>
    <row r="104" spans="1:11" s="352" customFormat="1" ht="21.75">
      <c r="A104" s="701"/>
      <c r="B104" s="702"/>
      <c r="C104" s="703"/>
      <c r="D104" s="702"/>
      <c r="E104" s="702"/>
      <c r="F104" s="702"/>
      <c r="G104" s="702"/>
      <c r="H104" s="702"/>
      <c r="I104" s="704"/>
      <c r="J104" s="705"/>
      <c r="K104" s="704"/>
    </row>
    <row r="105" spans="1:11" s="352" customFormat="1" ht="21.75">
      <c r="A105" s="701"/>
      <c r="B105" s="702"/>
      <c r="C105" s="703"/>
      <c r="D105" s="702"/>
      <c r="E105" s="702"/>
      <c r="F105" s="702"/>
      <c r="G105" s="702"/>
      <c r="H105" s="702"/>
      <c r="I105" s="371"/>
      <c r="J105" s="390"/>
      <c r="K105" s="371"/>
    </row>
    <row r="106" spans="1:11" s="352" customFormat="1" ht="21.75">
      <c r="A106" s="703"/>
      <c r="B106" s="706"/>
      <c r="C106" s="703"/>
      <c r="D106" s="702"/>
      <c r="E106" s="702"/>
      <c r="F106" s="702"/>
      <c r="G106" s="702"/>
      <c r="H106" s="702"/>
      <c r="I106" s="707"/>
      <c r="J106" s="707"/>
      <c r="K106" s="499"/>
    </row>
    <row r="107" spans="1:11" s="352" customFormat="1" ht="21.75">
      <c r="A107" s="703"/>
      <c r="B107" s="706"/>
      <c r="C107" s="703"/>
      <c r="D107" s="702"/>
      <c r="E107" s="702"/>
      <c r="F107" s="702"/>
      <c r="G107" s="702"/>
      <c r="H107" s="702"/>
      <c r="I107" s="707"/>
      <c r="J107" s="707"/>
      <c r="K107" s="499"/>
    </row>
    <row r="108" spans="1:11" s="352" customFormat="1" ht="21.75">
      <c r="A108" s="703"/>
      <c r="B108" s="706"/>
      <c r="C108" s="703"/>
      <c r="D108" s="702"/>
      <c r="E108" s="702"/>
      <c r="F108" s="702"/>
      <c r="G108" s="702"/>
      <c r="H108" s="702"/>
      <c r="I108" s="707"/>
      <c r="J108" s="707"/>
      <c r="K108" s="499"/>
    </row>
    <row r="109" spans="1:11" s="352" customFormat="1" ht="21.75">
      <c r="A109" s="703"/>
      <c r="B109" s="706"/>
      <c r="C109" s="703"/>
      <c r="D109" s="702"/>
      <c r="E109" s="702"/>
      <c r="F109" s="702"/>
      <c r="G109" s="702"/>
      <c r="H109" s="702"/>
      <c r="I109" s="684"/>
      <c r="J109" s="707"/>
      <c r="K109" s="684"/>
    </row>
    <row r="110" spans="1:11" s="352" customFormat="1" ht="21.75">
      <c r="A110" s="703"/>
      <c r="B110" s="706"/>
      <c r="C110" s="703"/>
      <c r="D110" s="702"/>
      <c r="E110" s="702"/>
      <c r="F110" s="702"/>
      <c r="G110" s="702"/>
      <c r="H110" s="702"/>
      <c r="I110" s="684"/>
      <c r="J110" s="707"/>
      <c r="K110" s="684"/>
    </row>
    <row r="111" spans="1:11" s="352" customFormat="1" ht="21.75">
      <c r="B111" s="394"/>
      <c r="D111" s="369"/>
      <c r="E111" s="369"/>
      <c r="F111" s="369"/>
      <c r="G111" s="369"/>
      <c r="H111" s="369"/>
      <c r="I111" s="684"/>
      <c r="J111" s="497"/>
      <c r="K111" s="684"/>
    </row>
    <row r="112" spans="1:11" s="352" customFormat="1" ht="21.75">
      <c r="B112" s="394"/>
      <c r="D112" s="369"/>
      <c r="E112" s="369"/>
      <c r="F112" s="369"/>
      <c r="G112" s="369"/>
      <c r="H112" s="369"/>
      <c r="I112" s="684"/>
      <c r="J112" s="497"/>
      <c r="K112" s="684"/>
    </row>
    <row r="113" spans="1:13" s="352" customFormat="1" ht="21.75">
      <c r="B113" s="394"/>
      <c r="D113" s="369"/>
      <c r="E113" s="369"/>
      <c r="F113" s="369"/>
      <c r="G113" s="369"/>
      <c r="H113" s="369"/>
      <c r="I113" s="684"/>
      <c r="J113" s="497"/>
      <c r="K113" s="684"/>
    </row>
    <row r="114" spans="1:13" s="352" customFormat="1" ht="21.75">
      <c r="B114" s="394"/>
      <c r="D114" s="369"/>
      <c r="E114" s="369"/>
      <c r="F114" s="369"/>
      <c r="G114" s="369"/>
      <c r="H114" s="369"/>
      <c r="I114" s="684"/>
      <c r="J114" s="497"/>
      <c r="K114" s="684"/>
    </row>
    <row r="115" spans="1:13" s="352" customFormat="1" ht="21.75">
      <c r="B115" s="394"/>
      <c r="D115" s="369"/>
      <c r="E115" s="369"/>
      <c r="F115" s="369"/>
      <c r="G115" s="369"/>
      <c r="H115" s="369"/>
      <c r="I115" s="684"/>
      <c r="J115" s="497"/>
      <c r="K115" s="684"/>
    </row>
    <row r="116" spans="1:13" s="352" customFormat="1" ht="21.75">
      <c r="B116" s="394"/>
      <c r="D116" s="369"/>
      <c r="E116" s="369"/>
      <c r="F116" s="369"/>
      <c r="G116" s="369"/>
      <c r="H116" s="369"/>
      <c r="I116" s="684"/>
      <c r="J116" s="497"/>
      <c r="K116" s="684"/>
    </row>
    <row r="117" spans="1:13" s="352" customFormat="1" ht="21.75">
      <c r="B117" s="394"/>
      <c r="D117" s="369"/>
      <c r="E117" s="369"/>
      <c r="F117" s="369"/>
      <c r="G117" s="369"/>
      <c r="H117" s="369"/>
      <c r="I117" s="684"/>
      <c r="J117" s="497"/>
      <c r="K117" s="684"/>
    </row>
    <row r="118" spans="1:13" s="352" customFormat="1" ht="21.75">
      <c r="B118" s="394"/>
      <c r="D118" s="369"/>
      <c r="E118" s="369"/>
      <c r="F118" s="369"/>
      <c r="G118" s="369"/>
      <c r="H118" s="369"/>
      <c r="I118" s="684"/>
      <c r="J118" s="497"/>
      <c r="K118" s="684"/>
    </row>
    <row r="119" spans="1:13" s="633" customFormat="1" ht="22.5" customHeight="1">
      <c r="A119" s="131" t="s">
        <v>42</v>
      </c>
      <c r="B119" s="135"/>
      <c r="C119" s="261"/>
      <c r="D119" s="262"/>
      <c r="E119" s="262"/>
      <c r="F119" s="262"/>
      <c r="G119" s="262"/>
      <c r="H119" s="263"/>
      <c r="I119" s="261"/>
      <c r="J119" s="136"/>
      <c r="K119" s="136"/>
      <c r="L119" s="136"/>
      <c r="M119" s="58"/>
    </row>
    <row r="120" spans="1:13" s="633" customFormat="1" ht="22.5" customHeight="1">
      <c r="A120" s="131" t="s">
        <v>43</v>
      </c>
      <c r="B120" s="135"/>
      <c r="C120" s="261"/>
      <c r="D120" s="262"/>
      <c r="E120" s="262"/>
      <c r="F120" s="262"/>
      <c r="G120" s="262"/>
      <c r="H120" s="263"/>
      <c r="I120" s="261"/>
      <c r="J120" s="136"/>
      <c r="K120" s="136"/>
      <c r="L120" s="136"/>
      <c r="M120" s="58"/>
    </row>
    <row r="121" spans="1:13" ht="22.5" customHeight="1">
      <c r="A121" s="145"/>
      <c r="B121" s="35"/>
      <c r="C121" s="9"/>
      <c r="D121" s="8"/>
      <c r="E121" s="44"/>
      <c r="F121" s="45"/>
      <c r="G121" s="44"/>
      <c r="H121" s="6"/>
      <c r="I121" s="44"/>
      <c r="J121" s="45"/>
      <c r="K121" s="44"/>
    </row>
    <row r="122" spans="1:13" s="630" customFormat="1" ht="22.5" customHeight="1">
      <c r="A122" s="685" t="s">
        <v>11</v>
      </c>
      <c r="B122" s="686"/>
      <c r="C122" s="687"/>
      <c r="D122" s="136"/>
      <c r="E122" s="688"/>
      <c r="F122" s="136"/>
      <c r="G122" s="688"/>
      <c r="H122" s="135"/>
      <c r="I122" s="688"/>
      <c r="J122" s="136"/>
      <c r="K122" s="688"/>
      <c r="L122" s="689"/>
    </row>
    <row r="123" spans="1:13" s="630" customFormat="1" ht="22.5" customHeight="1">
      <c r="A123" s="685"/>
      <c r="B123" s="686"/>
      <c r="C123" s="687"/>
      <c r="D123" s="136"/>
      <c r="E123" s="688"/>
      <c r="F123" s="136"/>
      <c r="G123" s="688"/>
      <c r="H123" s="135"/>
      <c r="I123" s="688"/>
      <c r="J123" s="136"/>
      <c r="K123" s="688"/>
      <c r="L123" s="689"/>
    </row>
    <row r="124" spans="1:13" s="630" customFormat="1" ht="22.5" customHeight="1">
      <c r="A124" s="698" t="s">
        <v>526</v>
      </c>
      <c r="B124" s="686"/>
      <c r="C124" s="687"/>
      <c r="D124" s="136"/>
      <c r="E124" s="688"/>
      <c r="F124" s="136"/>
      <c r="G124" s="688"/>
      <c r="H124" s="135"/>
      <c r="I124" s="688"/>
      <c r="J124" s="136"/>
      <c r="K124" s="688"/>
      <c r="L124" s="689"/>
    </row>
    <row r="125" spans="1:13" s="352" customFormat="1" ht="21.75">
      <c r="A125" s="376" t="s">
        <v>757</v>
      </c>
      <c r="B125" s="377"/>
      <c r="C125" s="378"/>
      <c r="D125" s="349"/>
      <c r="E125" s="377"/>
      <c r="F125" s="377"/>
      <c r="G125" s="377"/>
      <c r="H125" s="377"/>
      <c r="I125" s="377"/>
      <c r="J125" s="377"/>
      <c r="K125" s="377"/>
    </row>
    <row r="126" spans="1:13" s="352" customFormat="1" ht="21.75">
      <c r="A126" s="379" t="s">
        <v>615</v>
      </c>
      <c r="B126" s="380"/>
      <c r="C126" s="378"/>
      <c r="D126" s="349"/>
      <c r="E126" s="377"/>
      <c r="F126" s="377"/>
      <c r="G126" s="377"/>
      <c r="H126" s="377"/>
      <c r="I126" s="377"/>
      <c r="J126" s="377"/>
      <c r="K126" s="377"/>
    </row>
    <row r="127" spans="1:13" s="352" customFormat="1" ht="21.75">
      <c r="A127" s="350"/>
      <c r="B127" s="381"/>
      <c r="C127" s="378"/>
      <c r="D127" s="349"/>
      <c r="E127" s="377"/>
      <c r="F127" s="377"/>
      <c r="G127" s="377"/>
      <c r="H127" s="382"/>
      <c r="I127" s="391"/>
      <c r="J127" s="392" t="s">
        <v>36</v>
      </c>
      <c r="K127" s="391"/>
    </row>
    <row r="128" spans="1:13" s="352" customFormat="1" ht="21.75">
      <c r="A128" s="351"/>
      <c r="B128" s="383"/>
      <c r="C128" s="378"/>
      <c r="D128" s="349"/>
      <c r="E128" s="377"/>
      <c r="F128" s="377"/>
      <c r="G128" s="377"/>
      <c r="H128" s="382"/>
      <c r="I128" s="574">
        <v>2020</v>
      </c>
      <c r="J128" s="390"/>
      <c r="K128" s="574">
        <v>2019</v>
      </c>
    </row>
    <row r="129" spans="1:12" s="352" customFormat="1" ht="21.75">
      <c r="A129" s="351"/>
      <c r="B129" s="383" t="s">
        <v>245</v>
      </c>
      <c r="C129" s="378"/>
      <c r="D129" s="349"/>
      <c r="E129" s="377"/>
      <c r="F129" s="377"/>
      <c r="G129" s="377"/>
      <c r="H129" s="382"/>
      <c r="I129" s="494">
        <v>0</v>
      </c>
      <c r="J129" s="390"/>
      <c r="K129" s="648">
        <v>640000</v>
      </c>
    </row>
    <row r="130" spans="1:12" s="382" customFormat="1" ht="24" customHeight="1">
      <c r="A130" s="384"/>
      <c r="B130" s="374" t="s">
        <v>447</v>
      </c>
      <c r="C130" s="347"/>
      <c r="D130" s="369"/>
      <c r="E130" s="377"/>
      <c r="F130" s="377"/>
      <c r="G130" s="377"/>
      <c r="H130" s="385"/>
      <c r="I130" s="494">
        <v>0</v>
      </c>
      <c r="J130" s="494"/>
      <c r="K130" s="572">
        <v>109472.86</v>
      </c>
      <c r="L130" s="352"/>
    </row>
    <row r="131" spans="1:12" s="352" customFormat="1" ht="21.75">
      <c r="A131" s="384"/>
      <c r="B131" s="386" t="s">
        <v>448</v>
      </c>
      <c r="C131" s="377"/>
      <c r="D131" s="382"/>
      <c r="E131" s="377"/>
      <c r="F131" s="377"/>
      <c r="G131" s="377"/>
      <c r="H131" s="385"/>
      <c r="I131" s="495">
        <f>SUM(I129:I130)</f>
        <v>0</v>
      </c>
      <c r="J131" s="496"/>
      <c r="K131" s="495">
        <f>SUM(K129:K130)</f>
        <v>749472.86</v>
      </c>
    </row>
    <row r="132" spans="1:12" s="352" customFormat="1" ht="9" customHeight="1">
      <c r="A132" s="373"/>
      <c r="B132" s="369"/>
      <c r="C132" s="369"/>
      <c r="D132" s="369"/>
      <c r="E132" s="369"/>
      <c r="F132" s="369"/>
      <c r="G132" s="369"/>
      <c r="H132" s="369"/>
      <c r="I132" s="497"/>
      <c r="J132" s="497"/>
      <c r="K132" s="497"/>
    </row>
    <row r="133" spans="1:12" s="352" customFormat="1" ht="21.75">
      <c r="A133" s="373"/>
      <c r="B133" s="369" t="s">
        <v>703</v>
      </c>
      <c r="C133" s="369"/>
      <c r="D133" s="369"/>
      <c r="E133" s="369"/>
      <c r="F133" s="369"/>
      <c r="G133" s="369"/>
      <c r="H133" s="369"/>
      <c r="I133" s="497">
        <v>0</v>
      </c>
      <c r="J133" s="497"/>
      <c r="K133" s="497">
        <v>496531.84</v>
      </c>
    </row>
    <row r="134" spans="1:12" s="382" customFormat="1" ht="24" customHeight="1">
      <c r="A134" s="384"/>
      <c r="B134" s="374" t="s">
        <v>449</v>
      </c>
      <c r="C134" s="369"/>
      <c r="E134" s="377"/>
      <c r="F134" s="377"/>
      <c r="G134" s="377"/>
      <c r="H134" s="387"/>
      <c r="I134" s="494">
        <v>0</v>
      </c>
      <c r="J134" s="494"/>
      <c r="K134" s="494">
        <v>12533</v>
      </c>
      <c r="L134" s="352"/>
    </row>
    <row r="135" spans="1:12" s="352" customFormat="1" ht="21.75">
      <c r="A135" s="384"/>
      <c r="B135" s="386" t="s">
        <v>450</v>
      </c>
      <c r="C135" s="377"/>
      <c r="D135" s="382"/>
      <c r="E135" s="377"/>
      <c r="F135" s="377"/>
      <c r="G135" s="377"/>
      <c r="H135" s="385"/>
      <c r="I135" s="495">
        <f>SUM(I133:I134)</f>
        <v>0</v>
      </c>
      <c r="J135" s="496"/>
      <c r="K135" s="495">
        <f>SUM(K133:K134)</f>
        <v>509064.84</v>
      </c>
    </row>
    <row r="136" spans="1:12" s="352" customFormat="1" ht="21.75">
      <c r="A136" s="384"/>
      <c r="B136" s="386" t="s">
        <v>451</v>
      </c>
      <c r="C136" s="377"/>
      <c r="D136" s="382"/>
      <c r="E136" s="377"/>
      <c r="F136" s="377"/>
      <c r="G136" s="377"/>
      <c r="H136" s="385"/>
      <c r="I136" s="496">
        <f>I131-I135</f>
        <v>0</v>
      </c>
      <c r="J136" s="496"/>
      <c r="K136" s="496">
        <f>K131-K135</f>
        <v>240408.01999999996</v>
      </c>
    </row>
    <row r="137" spans="1:12" s="352" customFormat="1" ht="18.75" customHeight="1">
      <c r="A137" s="373"/>
      <c r="B137" s="369"/>
      <c r="C137" s="369"/>
      <c r="D137" s="369"/>
      <c r="E137" s="369"/>
      <c r="F137" s="369"/>
      <c r="G137" s="369"/>
      <c r="H137" s="369"/>
      <c r="I137" s="497"/>
      <c r="J137" s="497"/>
      <c r="K137" s="497"/>
    </row>
    <row r="138" spans="1:12" s="352" customFormat="1" ht="21.75">
      <c r="A138" s="382"/>
      <c r="B138" s="369" t="s">
        <v>180</v>
      </c>
      <c r="C138" s="382"/>
      <c r="D138" s="382"/>
      <c r="E138" s="377"/>
      <c r="F138" s="377"/>
      <c r="G138" s="377"/>
      <c r="H138" s="351"/>
      <c r="I138" s="496">
        <v>13598.2</v>
      </c>
      <c r="J138" s="496"/>
      <c r="K138" s="496">
        <v>1107.95</v>
      </c>
    </row>
    <row r="139" spans="1:12" s="352" customFormat="1" ht="21.75">
      <c r="A139" s="388"/>
      <c r="B139" s="369" t="s">
        <v>452</v>
      </c>
      <c r="C139" s="349"/>
      <c r="D139" s="349"/>
      <c r="E139" s="377"/>
      <c r="F139" s="377"/>
      <c r="G139" s="377"/>
      <c r="H139" s="349"/>
      <c r="I139" s="496">
        <v>0</v>
      </c>
      <c r="J139" s="496"/>
      <c r="K139" s="496">
        <v>-661391.07999999996</v>
      </c>
    </row>
    <row r="140" spans="1:12" s="352" customFormat="1" ht="21.75">
      <c r="A140" s="388"/>
      <c r="B140" s="369" t="s">
        <v>453</v>
      </c>
      <c r="C140" s="349"/>
      <c r="D140" s="349"/>
      <c r="E140" s="377"/>
      <c r="F140" s="377"/>
      <c r="G140" s="377"/>
      <c r="H140" s="349"/>
      <c r="I140" s="498">
        <v>-69947.199999999997</v>
      </c>
      <c r="J140" s="496"/>
      <c r="K140" s="498">
        <v>-1264993.83</v>
      </c>
    </row>
    <row r="141" spans="1:12" s="352" customFormat="1" ht="21.75">
      <c r="A141" s="388"/>
      <c r="B141" s="393" t="s">
        <v>456</v>
      </c>
      <c r="C141" s="349"/>
      <c r="D141" s="349"/>
      <c r="E141" s="377"/>
      <c r="F141" s="377"/>
      <c r="G141" s="377"/>
      <c r="H141" s="349"/>
      <c r="I141" s="499">
        <f>SUM(I136:I140)</f>
        <v>-56349</v>
      </c>
      <c r="J141" s="496"/>
      <c r="K141" s="499">
        <f>SUM(K136:K140)</f>
        <v>-1684868.94</v>
      </c>
    </row>
    <row r="142" spans="1:12" s="352" customFormat="1" ht="21.75">
      <c r="A142" s="388"/>
      <c r="B142" s="369" t="s">
        <v>457</v>
      </c>
      <c r="C142" s="349"/>
      <c r="D142" s="349"/>
      <c r="E142" s="377"/>
      <c r="F142" s="377"/>
      <c r="G142" s="377"/>
      <c r="H142" s="349"/>
      <c r="I142" s="499">
        <v>0</v>
      </c>
      <c r="J142" s="496"/>
      <c r="K142" s="499">
        <v>-1146.7</v>
      </c>
    </row>
    <row r="143" spans="1:12" s="352" customFormat="1" ht="22.5" thickBot="1">
      <c r="A143" s="384"/>
      <c r="B143" s="389" t="s">
        <v>805</v>
      </c>
      <c r="C143" s="382"/>
      <c r="D143" s="382"/>
      <c r="E143" s="377"/>
      <c r="F143" s="377"/>
      <c r="G143" s="377"/>
      <c r="H143" s="385"/>
      <c r="I143" s="500">
        <f>I141-I142</f>
        <v>-56349</v>
      </c>
      <c r="J143" s="496"/>
      <c r="K143" s="500">
        <f>K141-K142</f>
        <v>-1683722.24</v>
      </c>
    </row>
    <row r="144" spans="1:12" s="630" customFormat="1" ht="22.5" customHeight="1" thickTop="1">
      <c r="A144" s="205"/>
      <c r="B144" s="35"/>
      <c r="C144" s="9"/>
      <c r="D144" s="634"/>
      <c r="E144" s="44"/>
      <c r="F144" s="45"/>
      <c r="G144" s="44"/>
      <c r="H144" s="633"/>
      <c r="I144" s="44"/>
      <c r="J144" s="45"/>
      <c r="K144" s="44"/>
    </row>
    <row r="145" spans="1:11" s="352" customFormat="1" ht="21.75">
      <c r="A145" s="376" t="s">
        <v>758</v>
      </c>
      <c r="B145" s="369"/>
      <c r="D145" s="369"/>
      <c r="E145" s="369"/>
      <c r="F145" s="369"/>
      <c r="G145" s="369"/>
      <c r="H145" s="369"/>
      <c r="I145" s="369"/>
      <c r="J145" s="369"/>
      <c r="K145" s="369"/>
    </row>
    <row r="146" spans="1:11" s="352" customFormat="1" ht="21.75">
      <c r="A146" s="376"/>
      <c r="B146" s="369"/>
      <c r="D146" s="369"/>
      <c r="E146" s="369"/>
      <c r="F146" s="369"/>
      <c r="G146" s="369"/>
      <c r="H146" s="369"/>
      <c r="I146" s="391"/>
      <c r="J146" s="392" t="s">
        <v>36</v>
      </c>
      <c r="K146" s="391"/>
    </row>
    <row r="147" spans="1:11" s="352" customFormat="1" ht="21.75">
      <c r="A147" s="376"/>
      <c r="B147" s="369"/>
      <c r="D147" s="369"/>
      <c r="E147" s="369"/>
      <c r="F147" s="369"/>
      <c r="G147" s="369"/>
      <c r="H147" s="369"/>
      <c r="I147" s="371" t="s">
        <v>499</v>
      </c>
      <c r="J147" s="390"/>
      <c r="K147" s="371" t="s">
        <v>312</v>
      </c>
    </row>
    <row r="148" spans="1:11" s="352" customFormat="1" ht="21.75">
      <c r="B148" s="394" t="s">
        <v>458</v>
      </c>
      <c r="D148" s="369"/>
      <c r="E148" s="369"/>
      <c r="F148" s="369"/>
      <c r="G148" s="369"/>
      <c r="H148" s="369"/>
      <c r="I148" s="497">
        <v>-220874.02</v>
      </c>
      <c r="J148" s="497"/>
      <c r="K148" s="496">
        <v>-2038610.4</v>
      </c>
    </row>
    <row r="149" spans="1:11" s="352" customFormat="1" ht="21.75">
      <c r="B149" s="394" t="s">
        <v>459</v>
      </c>
      <c r="D149" s="369"/>
      <c r="E149" s="369"/>
      <c r="F149" s="369"/>
      <c r="G149" s="369"/>
      <c r="H149" s="369"/>
      <c r="I149" s="497">
        <v>2000000</v>
      </c>
      <c r="J149" s="497"/>
      <c r="K149" s="496">
        <v>407931.85</v>
      </c>
    </row>
    <row r="150" spans="1:11" s="352" customFormat="1" ht="21.75">
      <c r="B150" s="394" t="s">
        <v>720</v>
      </c>
      <c r="D150" s="369"/>
      <c r="E150" s="369"/>
      <c r="F150" s="369"/>
      <c r="G150" s="369"/>
      <c r="H150" s="369"/>
      <c r="I150" s="497">
        <v>-3000000</v>
      </c>
      <c r="J150" s="497"/>
      <c r="K150" s="496">
        <v>0</v>
      </c>
    </row>
    <row r="151" spans="1:11" s="352" customFormat="1" ht="22.5" thickBot="1">
      <c r="B151" s="394" t="s">
        <v>460</v>
      </c>
      <c r="D151" s="369"/>
      <c r="E151" s="369"/>
      <c r="F151" s="369"/>
      <c r="G151" s="369"/>
      <c r="H151" s="369"/>
      <c r="I151" s="500">
        <f>SUM(I148:I150)</f>
        <v>-1220874.02</v>
      </c>
      <c r="J151" s="497"/>
      <c r="K151" s="500">
        <f>SUM(K148:K150)</f>
        <v>-1630678.5499999998</v>
      </c>
    </row>
    <row r="152" spans="1:11" s="630" customFormat="1" ht="22.5" customHeight="1" thickTop="1">
      <c r="A152" s="145"/>
      <c r="B152" s="35"/>
      <c r="C152" s="9"/>
      <c r="D152" s="634"/>
      <c r="E152" s="44"/>
      <c r="F152" s="45"/>
      <c r="G152" s="44"/>
      <c r="H152" s="633"/>
      <c r="I152" s="44"/>
      <c r="J152" s="45"/>
      <c r="K152" s="44"/>
    </row>
    <row r="153" spans="1:11" ht="22.5" customHeight="1">
      <c r="A153" s="205" t="s">
        <v>527</v>
      </c>
      <c r="B153" s="35"/>
      <c r="C153" s="9"/>
      <c r="D153" s="8"/>
      <c r="E153" s="44"/>
      <c r="F153" s="45"/>
      <c r="G153" s="44"/>
      <c r="H153" s="6"/>
      <c r="I153" s="44"/>
      <c r="J153" s="45"/>
      <c r="K153" s="44"/>
    </row>
    <row r="154" spans="1:11" ht="22.5" customHeight="1">
      <c r="A154" s="145" t="s">
        <v>537</v>
      </c>
      <c r="B154" s="35"/>
      <c r="C154" s="9"/>
      <c r="D154" s="8"/>
      <c r="E154" s="44"/>
      <c r="F154" s="45"/>
      <c r="G154" s="44"/>
      <c r="H154" s="6"/>
      <c r="I154" s="44"/>
      <c r="J154" s="45"/>
      <c r="K154" s="44"/>
    </row>
    <row r="155" spans="1:11" ht="22.5" customHeight="1">
      <c r="A155" s="156" t="s">
        <v>625</v>
      </c>
      <c r="B155" s="35"/>
      <c r="C155" s="9"/>
      <c r="D155" s="8"/>
      <c r="E155" s="44"/>
      <c r="F155" s="45"/>
      <c r="G155" s="44"/>
      <c r="H155" s="6"/>
      <c r="I155" s="44"/>
      <c r="J155" s="45"/>
      <c r="K155" s="44"/>
    </row>
    <row r="156" spans="1:11" s="75" customFormat="1" ht="24" customHeight="1">
      <c r="A156" s="308"/>
      <c r="B156" s="309"/>
      <c r="C156" s="309"/>
      <c r="D156" s="309"/>
      <c r="E156" s="309"/>
      <c r="F156" s="309"/>
      <c r="G156" s="309"/>
      <c r="H156" s="309"/>
      <c r="I156" s="309"/>
      <c r="J156" s="309"/>
      <c r="K156" s="309"/>
    </row>
    <row r="157" spans="1:11" s="75" customFormat="1" ht="24" customHeight="1">
      <c r="A157" s="308"/>
      <c r="B157" s="309"/>
      <c r="C157" s="309"/>
      <c r="D157" s="309"/>
      <c r="E157" s="309"/>
      <c r="F157" s="309"/>
      <c r="G157" s="309"/>
      <c r="H157" s="309"/>
      <c r="I157" s="309"/>
      <c r="J157" s="309"/>
      <c r="K157" s="309"/>
    </row>
    <row r="158" spans="1:11" s="75" customFormat="1" ht="24" customHeight="1">
      <c r="A158" s="308"/>
      <c r="B158" s="309"/>
      <c r="C158" s="309"/>
      <c r="D158" s="309"/>
      <c r="E158" s="309"/>
      <c r="F158" s="309"/>
      <c r="G158" s="309"/>
      <c r="H158" s="309"/>
      <c r="I158" s="309"/>
      <c r="J158" s="309"/>
      <c r="K158" s="309"/>
    </row>
    <row r="159" spans="1:11" s="75" customFormat="1" ht="24" customHeight="1">
      <c r="A159" s="308"/>
      <c r="B159" s="309"/>
      <c r="C159" s="309"/>
      <c r="D159" s="309"/>
      <c r="E159" s="309"/>
      <c r="F159" s="309"/>
      <c r="G159" s="309"/>
      <c r="H159" s="309"/>
      <c r="I159" s="309"/>
      <c r="J159" s="309"/>
      <c r="K159" s="309"/>
    </row>
    <row r="160" spans="1:11" s="75" customFormat="1" ht="24" customHeight="1">
      <c r="A160" s="308"/>
      <c r="B160" s="309"/>
      <c r="C160" s="309"/>
      <c r="D160" s="309"/>
      <c r="E160" s="309"/>
      <c r="F160" s="309"/>
      <c r="G160" s="309"/>
      <c r="H160" s="309"/>
      <c r="I160" s="309"/>
      <c r="J160" s="309"/>
      <c r="K160" s="309"/>
    </row>
    <row r="161" spans="1:13" s="6" customFormat="1" ht="22.5" customHeight="1">
      <c r="A161" s="131" t="s">
        <v>42</v>
      </c>
      <c r="B161" s="135"/>
      <c r="C161" s="261"/>
      <c r="D161" s="262"/>
      <c r="E161" s="262"/>
      <c r="F161" s="262"/>
      <c r="G161" s="262"/>
      <c r="H161" s="263"/>
      <c r="I161" s="261"/>
      <c r="J161" s="136"/>
      <c r="K161" s="136"/>
      <c r="L161" s="136"/>
      <c r="M161" s="58"/>
    </row>
    <row r="162" spans="1:13" s="6" customFormat="1" ht="22.5" customHeight="1">
      <c r="A162" s="131" t="s">
        <v>43</v>
      </c>
      <c r="B162" s="135"/>
      <c r="C162" s="261"/>
      <c r="D162" s="262"/>
      <c r="E162" s="262"/>
      <c r="F162" s="262"/>
      <c r="G162" s="262"/>
      <c r="H162" s="263"/>
      <c r="I162" s="261"/>
      <c r="J162" s="136"/>
      <c r="K162" s="136"/>
      <c r="L162" s="136"/>
      <c r="M162" s="58"/>
    </row>
    <row r="163" spans="1:13" s="75" customFormat="1" ht="24" customHeight="1">
      <c r="A163" s="330" t="s">
        <v>461</v>
      </c>
      <c r="B163" s="346"/>
      <c r="C163" s="346"/>
      <c r="D163" s="346"/>
      <c r="E163" s="346"/>
      <c r="F163" s="346"/>
      <c r="G163" s="346"/>
      <c r="H163" s="346"/>
      <c r="I163" s="346"/>
      <c r="J163" s="346"/>
      <c r="K163" s="346"/>
      <c r="L163" s="366" t="s">
        <v>23</v>
      </c>
      <c r="M163" s="366"/>
    </row>
    <row r="164" spans="1:13" s="75" customFormat="1" ht="24" customHeight="1">
      <c r="A164" s="308"/>
      <c r="B164" s="309"/>
      <c r="C164" s="309"/>
      <c r="D164" s="309"/>
      <c r="E164" s="309"/>
      <c r="F164" s="309"/>
      <c r="G164" s="309"/>
      <c r="H164" s="309"/>
      <c r="I164" s="309"/>
      <c r="J164" s="309"/>
      <c r="K164" s="309"/>
    </row>
    <row r="165" spans="1:13" ht="22.5" customHeight="1">
      <c r="A165" s="206" t="s">
        <v>823</v>
      </c>
      <c r="B165" s="35"/>
      <c r="C165" s="9"/>
      <c r="D165" s="8"/>
      <c r="E165" s="44"/>
      <c r="F165" s="45"/>
      <c r="G165" s="44"/>
      <c r="H165" s="6"/>
      <c r="I165" s="44"/>
      <c r="J165" s="45"/>
      <c r="K165" s="44"/>
    </row>
    <row r="166" spans="1:13" ht="22.5" customHeight="1">
      <c r="A166" s="6"/>
      <c r="B166" s="35" t="s">
        <v>824</v>
      </c>
      <c r="C166" s="9"/>
      <c r="D166" s="8"/>
      <c r="E166" s="44"/>
      <c r="F166" s="45"/>
      <c r="G166" s="44"/>
      <c r="H166" s="6"/>
      <c r="I166" s="44"/>
      <c r="J166" s="45"/>
      <c r="K166" s="44"/>
    </row>
    <row r="167" spans="1:13" ht="22.5" customHeight="1">
      <c r="A167" s="6"/>
      <c r="B167" s="35"/>
      <c r="C167" s="9"/>
      <c r="D167" s="8"/>
      <c r="E167" s="34"/>
      <c r="F167" s="10" t="s">
        <v>36</v>
      </c>
      <c r="G167" s="34"/>
      <c r="I167" s="31"/>
      <c r="J167" s="5" t="s">
        <v>37</v>
      </c>
      <c r="K167" s="31"/>
    </row>
    <row r="168" spans="1:13" ht="22.5" customHeight="1">
      <c r="A168" s="144"/>
      <c r="B168" s="35"/>
      <c r="C168" s="9"/>
      <c r="D168" s="8"/>
      <c r="E168" s="132" t="s">
        <v>723</v>
      </c>
      <c r="F168" s="143"/>
      <c r="G168" s="132" t="s">
        <v>388</v>
      </c>
      <c r="I168" s="132" t="s">
        <v>723</v>
      </c>
      <c r="J168" s="143"/>
      <c r="K168" s="132" t="s">
        <v>388</v>
      </c>
    </row>
    <row r="169" spans="1:13" ht="22.5" customHeight="1">
      <c r="A169" s="144" t="s">
        <v>160</v>
      </c>
      <c r="B169" s="35"/>
      <c r="C169" s="9"/>
      <c r="D169" s="8"/>
      <c r="E169" s="248">
        <v>55210956.189999998</v>
      </c>
      <c r="F169" s="45"/>
      <c r="G169" s="248">
        <v>35230448</v>
      </c>
      <c r="H169" s="6"/>
      <c r="I169" s="248">
        <v>55210956.189999998</v>
      </c>
      <c r="J169" s="45"/>
      <c r="K169" s="248">
        <v>35230448</v>
      </c>
    </row>
    <row r="170" spans="1:13" ht="22.5" customHeight="1">
      <c r="A170" s="144" t="s">
        <v>57</v>
      </c>
      <c r="B170" s="35"/>
      <c r="C170" s="9"/>
      <c r="D170" s="8"/>
      <c r="E170" s="248">
        <v>0</v>
      </c>
      <c r="F170" s="45"/>
      <c r="G170" s="248">
        <v>135000000</v>
      </c>
      <c r="H170" s="6"/>
      <c r="I170" s="248">
        <v>0</v>
      </c>
      <c r="J170" s="45"/>
      <c r="K170" s="248">
        <v>135000000</v>
      </c>
    </row>
    <row r="171" spans="1:13" ht="22.5" customHeight="1">
      <c r="A171" s="144" t="s">
        <v>58</v>
      </c>
      <c r="B171" s="35"/>
      <c r="C171" s="9"/>
      <c r="D171" s="8"/>
      <c r="E171" s="248">
        <v>0</v>
      </c>
      <c r="F171" s="45"/>
      <c r="G171" s="248">
        <v>-115090565.83</v>
      </c>
      <c r="H171" s="6"/>
      <c r="I171" s="248">
        <v>0</v>
      </c>
      <c r="J171" s="45"/>
      <c r="K171" s="248">
        <v>-115090565.83</v>
      </c>
    </row>
    <row r="172" spans="1:13" ht="22.5" customHeight="1">
      <c r="A172" s="144" t="s">
        <v>717</v>
      </c>
      <c r="B172" s="35"/>
      <c r="C172" s="9"/>
      <c r="D172" s="8"/>
      <c r="E172" s="248">
        <v>-24004269.32</v>
      </c>
      <c r="F172" s="45"/>
      <c r="G172" s="248">
        <v>0</v>
      </c>
      <c r="H172" s="6"/>
      <c r="I172" s="248">
        <v>-24004269.32</v>
      </c>
      <c r="J172" s="45"/>
      <c r="K172" s="248">
        <v>0</v>
      </c>
    </row>
    <row r="173" spans="1:13" ht="22.5" customHeight="1">
      <c r="A173" s="144" t="s">
        <v>825</v>
      </c>
      <c r="B173" s="35"/>
      <c r="C173" s="9"/>
      <c r="D173" s="634"/>
    </row>
    <row r="174" spans="1:13" s="630" customFormat="1" ht="22.5" customHeight="1">
      <c r="A174" s="144" t="s">
        <v>826</v>
      </c>
      <c r="B174" s="35"/>
      <c r="C174" s="9"/>
      <c r="D174" s="634"/>
      <c r="E174" s="248">
        <v>173229</v>
      </c>
      <c r="F174" s="45"/>
      <c r="G174" s="248">
        <v>71074.02</v>
      </c>
      <c r="H174" s="6"/>
      <c r="I174" s="248">
        <v>173229</v>
      </c>
      <c r="J174" s="45"/>
      <c r="K174" s="248">
        <v>71074.02</v>
      </c>
    </row>
    <row r="175" spans="1:13" ht="22.5" customHeight="1">
      <c r="A175" s="144" t="s">
        <v>635</v>
      </c>
      <c r="B175" s="35"/>
      <c r="C175" s="9"/>
      <c r="D175" s="8"/>
      <c r="E175" s="248"/>
      <c r="F175" s="45"/>
      <c r="G175" s="248"/>
      <c r="H175" s="6"/>
      <c r="I175" s="248"/>
      <c r="J175" s="45"/>
      <c r="K175" s="248"/>
    </row>
    <row r="176" spans="1:13" ht="22.5" customHeight="1">
      <c r="A176" s="592" t="s">
        <v>719</v>
      </c>
      <c r="B176" s="35"/>
      <c r="C176" s="9"/>
      <c r="D176" s="8"/>
      <c r="E176" s="248">
        <v>-31379915.870000001</v>
      </c>
      <c r="F176" s="45"/>
      <c r="G176" s="248">
        <v>0</v>
      </c>
      <c r="H176" s="6"/>
      <c r="I176" s="248">
        <v>-31379915.870000001</v>
      </c>
      <c r="J176" s="45"/>
      <c r="K176" s="248">
        <v>0</v>
      </c>
    </row>
    <row r="177" spans="1:11" ht="22.5" customHeight="1" thickBot="1">
      <c r="A177" s="144" t="s">
        <v>161</v>
      </c>
      <c r="B177" s="35"/>
      <c r="C177" s="9"/>
      <c r="D177" s="8"/>
      <c r="E177" s="249">
        <f>SUM(E169:E176)</f>
        <v>0</v>
      </c>
      <c r="F177" s="45"/>
      <c r="G177" s="249">
        <f>SUM(G169:G176)</f>
        <v>55210956.190000005</v>
      </c>
      <c r="H177" s="6"/>
      <c r="I177" s="249">
        <f>SUM(I169:I176)</f>
        <v>0</v>
      </c>
      <c r="J177" s="45"/>
      <c r="K177" s="249">
        <f>SUM(K169:K176)</f>
        <v>55210956.190000005</v>
      </c>
    </row>
    <row r="178" spans="1:11" s="75" customFormat="1" ht="22.5" customHeight="1" thickTop="1">
      <c r="A178" s="206"/>
      <c r="B178" s="297"/>
      <c r="C178" s="297"/>
      <c r="D178" s="297"/>
      <c r="E178" s="297"/>
      <c r="F178" s="297"/>
      <c r="G178" s="248"/>
      <c r="H178" s="297"/>
      <c r="I178" s="297"/>
      <c r="J178" s="297"/>
      <c r="K178" s="297"/>
    </row>
    <row r="179" spans="1:11" s="75" customFormat="1" ht="22.5" customHeight="1">
      <c r="A179" s="296"/>
      <c r="B179" s="297" t="s">
        <v>842</v>
      </c>
      <c r="C179" s="297"/>
      <c r="D179" s="297"/>
      <c r="E179" s="297"/>
      <c r="F179" s="297"/>
      <c r="G179" s="248"/>
      <c r="H179" s="297"/>
      <c r="I179" s="297"/>
      <c r="J179" s="297"/>
      <c r="K179" s="297"/>
    </row>
    <row r="180" spans="1:11" s="75" customFormat="1" ht="22.5" customHeight="1">
      <c r="A180" s="296"/>
      <c r="B180" s="297"/>
      <c r="C180" s="297"/>
      <c r="D180" s="297"/>
      <c r="E180" s="34"/>
      <c r="F180" s="10" t="s">
        <v>36</v>
      </c>
      <c r="G180" s="34"/>
      <c r="H180" s="2"/>
      <c r="I180" s="31"/>
      <c r="J180" s="5" t="s">
        <v>37</v>
      </c>
      <c r="K180" s="31"/>
    </row>
    <row r="181" spans="1:11" s="75" customFormat="1" ht="22.5" customHeight="1">
      <c r="A181" s="296"/>
      <c r="B181" s="297"/>
      <c r="C181" s="297"/>
      <c r="D181" s="297"/>
      <c r="E181" s="132" t="s">
        <v>723</v>
      </c>
      <c r="F181" s="143"/>
      <c r="G181" s="132" t="s">
        <v>388</v>
      </c>
      <c r="H181" s="2"/>
      <c r="I181" s="132" t="s">
        <v>723</v>
      </c>
      <c r="J181" s="143"/>
      <c r="K181" s="132" t="s">
        <v>388</v>
      </c>
    </row>
    <row r="182" spans="1:11" s="75" customFormat="1" ht="22.5" customHeight="1">
      <c r="A182" s="144" t="s">
        <v>59</v>
      </c>
      <c r="B182" s="297"/>
      <c r="C182" s="297"/>
      <c r="D182" s="297"/>
      <c r="E182" s="248">
        <v>0</v>
      </c>
      <c r="F182" s="297"/>
      <c r="G182" s="248">
        <v>55004956.469999999</v>
      </c>
      <c r="H182" s="297"/>
      <c r="I182" s="248">
        <v>0</v>
      </c>
      <c r="J182" s="297"/>
      <c r="K182" s="248">
        <v>55004956.469999999</v>
      </c>
    </row>
    <row r="183" spans="1:11" s="75" customFormat="1" ht="22.5" customHeight="1">
      <c r="A183" s="144" t="s">
        <v>60</v>
      </c>
      <c r="B183" s="297"/>
      <c r="C183" s="297"/>
      <c r="D183" s="297"/>
      <c r="E183" s="248">
        <v>0</v>
      </c>
      <c r="F183" s="297"/>
      <c r="G183" s="248">
        <v>205999.72</v>
      </c>
      <c r="H183" s="297"/>
      <c r="I183" s="248">
        <v>0</v>
      </c>
      <c r="J183" s="297"/>
      <c r="K183" s="248">
        <v>205999.72</v>
      </c>
    </row>
    <row r="184" spans="1:11" s="75" customFormat="1" ht="22.5" customHeight="1" thickBot="1">
      <c r="A184" s="296"/>
      <c r="B184" s="6" t="s">
        <v>39</v>
      </c>
      <c r="C184" s="297"/>
      <c r="D184" s="297"/>
      <c r="E184" s="249">
        <f>SUM(E182:E183)</f>
        <v>0</v>
      </c>
      <c r="F184" s="297"/>
      <c r="G184" s="249">
        <f>SUM(G182:G183)</f>
        <v>55210956.189999998</v>
      </c>
      <c r="H184" s="297"/>
      <c r="I184" s="249">
        <f>SUM(I182:I183)</f>
        <v>0</v>
      </c>
      <c r="J184" s="297"/>
      <c r="K184" s="249">
        <f>SUM(K182:K183)</f>
        <v>55210956.189999998</v>
      </c>
    </row>
    <row r="185" spans="1:11" s="75" customFormat="1" ht="22.5" customHeight="1" thickTop="1">
      <c r="A185" s="296"/>
      <c r="B185" s="297"/>
      <c r="C185" s="297"/>
      <c r="D185" s="297"/>
      <c r="E185" s="297"/>
      <c r="F185" s="297"/>
      <c r="G185" s="297"/>
      <c r="H185" s="297"/>
      <c r="I185" s="297"/>
      <c r="J185" s="297"/>
      <c r="K185" s="297"/>
    </row>
    <row r="186" spans="1:11" s="75" customFormat="1" ht="22.5" customHeight="1">
      <c r="A186" s="296"/>
      <c r="B186" s="297" t="s">
        <v>827</v>
      </c>
      <c r="C186" s="297"/>
      <c r="D186" s="297"/>
      <c r="E186" s="297"/>
      <c r="F186" s="297"/>
      <c r="G186" s="297"/>
      <c r="H186" s="297"/>
      <c r="I186" s="297"/>
      <c r="J186" s="297"/>
      <c r="K186" s="297"/>
    </row>
    <row r="187" spans="1:11" s="75" customFormat="1" ht="22.5" customHeight="1">
      <c r="A187" s="299" t="s">
        <v>828</v>
      </c>
      <c r="B187" s="297"/>
      <c r="C187" s="297"/>
      <c r="D187" s="297"/>
      <c r="E187" s="297"/>
      <c r="F187" s="297"/>
      <c r="G187" s="297"/>
      <c r="H187" s="297"/>
      <c r="I187" s="297"/>
      <c r="J187" s="297"/>
      <c r="K187" s="297"/>
    </row>
    <row r="188" spans="1:11" s="75" customFormat="1" ht="22.5" customHeight="1">
      <c r="A188" s="299" t="s">
        <v>829</v>
      </c>
      <c r="B188" s="297"/>
      <c r="C188" s="297"/>
      <c r="D188" s="297"/>
      <c r="E188" s="297"/>
      <c r="F188" s="297"/>
      <c r="G188" s="297"/>
      <c r="H188" s="297"/>
      <c r="I188" s="297"/>
      <c r="J188" s="297"/>
      <c r="K188" s="297"/>
    </row>
    <row r="189" spans="1:11" s="75" customFormat="1" ht="22.5" customHeight="1">
      <c r="A189" s="299"/>
      <c r="B189" s="297"/>
      <c r="C189" s="297"/>
      <c r="D189" s="297"/>
      <c r="E189" s="297"/>
      <c r="F189" s="297"/>
      <c r="G189" s="297"/>
      <c r="H189" s="297"/>
      <c r="I189" s="297"/>
      <c r="J189" s="297"/>
      <c r="K189" s="297"/>
    </row>
    <row r="190" spans="1:11" s="75" customFormat="1" ht="22.5" customHeight="1">
      <c r="A190" s="299"/>
      <c r="B190" s="297"/>
      <c r="C190" s="297"/>
      <c r="D190" s="297"/>
      <c r="E190" s="297"/>
      <c r="F190" s="297"/>
      <c r="G190" s="297"/>
      <c r="H190" s="297"/>
      <c r="I190" s="297"/>
      <c r="J190" s="297"/>
      <c r="K190" s="297"/>
    </row>
    <row r="191" spans="1:11" s="75" customFormat="1" ht="22.5" customHeight="1">
      <c r="A191" s="299"/>
      <c r="B191" s="297"/>
      <c r="C191" s="297"/>
      <c r="D191" s="297"/>
      <c r="E191" s="297"/>
      <c r="F191" s="297"/>
      <c r="G191" s="297"/>
      <c r="H191" s="297"/>
      <c r="I191" s="297"/>
      <c r="J191" s="297"/>
      <c r="K191" s="297"/>
    </row>
    <row r="192" spans="1:11" s="75" customFormat="1" ht="22.5" customHeight="1">
      <c r="A192" s="299"/>
      <c r="B192" s="297"/>
      <c r="C192" s="297"/>
      <c r="D192" s="297"/>
      <c r="E192" s="297"/>
      <c r="F192" s="297"/>
      <c r="G192" s="297"/>
      <c r="H192" s="297"/>
      <c r="I192" s="297"/>
      <c r="J192" s="297"/>
      <c r="K192" s="297"/>
    </row>
    <row r="193" spans="1:13" s="75" customFormat="1" ht="22.5" customHeight="1">
      <c r="A193" s="299"/>
      <c r="B193" s="297"/>
      <c r="C193" s="297"/>
      <c r="D193" s="297"/>
      <c r="E193" s="297"/>
      <c r="F193" s="297"/>
      <c r="G193" s="297"/>
      <c r="H193" s="297"/>
      <c r="I193" s="297"/>
      <c r="J193" s="297"/>
      <c r="K193" s="297"/>
    </row>
    <row r="194" spans="1:13" s="75" customFormat="1" ht="22.5" customHeight="1">
      <c r="A194" s="299"/>
      <c r="B194" s="297"/>
      <c r="C194" s="297"/>
      <c r="D194" s="297"/>
      <c r="E194" s="297"/>
      <c r="F194" s="297"/>
      <c r="G194" s="297"/>
      <c r="H194" s="297"/>
      <c r="I194" s="297"/>
      <c r="J194" s="297"/>
      <c r="K194" s="297"/>
    </row>
    <row r="195" spans="1:13" s="75" customFormat="1" ht="22.5" customHeight="1">
      <c r="A195" s="299"/>
      <c r="B195" s="297"/>
      <c r="C195" s="297"/>
      <c r="D195" s="297"/>
      <c r="E195" s="297"/>
      <c r="F195" s="297"/>
      <c r="G195" s="297"/>
      <c r="H195" s="297"/>
      <c r="I195" s="297"/>
      <c r="J195" s="297"/>
      <c r="K195" s="297"/>
    </row>
    <row r="196" spans="1:13" s="75" customFormat="1" ht="22.5" customHeight="1">
      <c r="A196" s="299"/>
      <c r="B196" s="297"/>
      <c r="C196" s="297"/>
      <c r="D196" s="297"/>
      <c r="E196" s="297"/>
      <c r="F196" s="297"/>
      <c r="G196" s="297"/>
      <c r="H196" s="297"/>
      <c r="I196" s="297"/>
      <c r="J196" s="297"/>
      <c r="K196" s="297"/>
    </row>
    <row r="197" spans="1:13" s="75" customFormat="1" ht="22.5" customHeight="1">
      <c r="A197" s="299"/>
      <c r="B197" s="297"/>
      <c r="C197" s="297"/>
      <c r="D197" s="297"/>
      <c r="E197" s="297"/>
      <c r="F197" s="297"/>
      <c r="G197" s="297"/>
      <c r="H197" s="297"/>
      <c r="I197" s="297"/>
      <c r="J197" s="297"/>
      <c r="K197" s="297"/>
    </row>
    <row r="198" spans="1:13" s="75" customFormat="1" ht="22.5" customHeight="1">
      <c r="A198" s="299"/>
      <c r="B198" s="297"/>
      <c r="C198" s="297"/>
      <c r="D198" s="297"/>
      <c r="E198" s="297"/>
      <c r="F198" s="297"/>
      <c r="G198" s="297"/>
      <c r="H198" s="297"/>
      <c r="I198" s="297"/>
      <c r="J198" s="297"/>
      <c r="K198" s="297"/>
    </row>
    <row r="199" spans="1:13" s="75" customFormat="1" ht="22.5" customHeight="1">
      <c r="A199" s="299"/>
      <c r="B199" s="297"/>
      <c r="C199" s="297"/>
      <c r="D199" s="297"/>
      <c r="E199" s="297"/>
      <c r="F199" s="297"/>
      <c r="G199" s="297"/>
      <c r="H199" s="297"/>
      <c r="I199" s="297"/>
      <c r="J199" s="297"/>
      <c r="K199" s="297"/>
    </row>
    <row r="200" spans="1:13" s="6" customFormat="1" ht="22.5" customHeight="1">
      <c r="A200" s="131" t="s">
        <v>42</v>
      </c>
      <c r="B200" s="135"/>
      <c r="C200" s="261"/>
      <c r="D200" s="262"/>
      <c r="E200" s="262"/>
      <c r="F200" s="262"/>
      <c r="G200" s="262"/>
      <c r="H200" s="263"/>
      <c r="I200" s="261"/>
      <c r="J200" s="136"/>
      <c r="K200" s="136"/>
      <c r="L200" s="136"/>
      <c r="M200" s="58"/>
    </row>
    <row r="201" spans="1:13" s="6" customFormat="1" ht="22.5" customHeight="1">
      <c r="A201" s="131" t="s">
        <v>43</v>
      </c>
      <c r="B201" s="135"/>
      <c r="C201" s="261"/>
      <c r="D201" s="262"/>
      <c r="E201" s="262"/>
      <c r="F201" s="262"/>
      <c r="G201" s="262"/>
      <c r="H201" s="263"/>
      <c r="I201" s="261"/>
      <c r="J201" s="136"/>
      <c r="K201" s="136"/>
      <c r="L201" s="136"/>
      <c r="M201" s="58"/>
    </row>
  </sheetData>
  <sheetProtection selectLockedCells="1" selectUnlockedCells="1"/>
  <mergeCells count="1">
    <mergeCell ref="A1:K1"/>
  </mergeCells>
  <pageMargins left="0.78740157480314965" right="0.19685039370078741" top="0.59055118110236227" bottom="0.19685039370078741" header="0.47244094488188981" footer="0.51181102362204722"/>
  <pageSetup paperSize="9" scale="92" firstPageNumber="0" fitToHeight="0" orientation="portrait" r:id="rId1"/>
  <headerFooter alignWithMargins="0"/>
  <rowBreaks count="4" manualBreakCount="4">
    <brk id="39" max="11" man="1"/>
    <brk id="79" max="11" man="1"/>
    <brk id="121" max="11" man="1"/>
    <brk id="162"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U29"/>
  <sheetViews>
    <sheetView zoomScale="80" zoomScaleNormal="80" zoomScaleSheetLayoutView="80" workbookViewId="0">
      <selection activeCell="O92" sqref="O92"/>
    </sheetView>
  </sheetViews>
  <sheetFormatPr defaultColWidth="11.42578125" defaultRowHeight="27" customHeight="1"/>
  <cols>
    <col min="1" max="1" width="2.42578125" style="28" customWidth="1"/>
    <col min="2" max="3" width="11.42578125" style="28" customWidth="1"/>
    <col min="4" max="4" width="0.7109375" style="28" customWidth="1"/>
    <col min="5" max="5" width="17.140625" style="28" customWidth="1"/>
    <col min="6" max="6" width="0.7109375" style="28" customWidth="1"/>
    <col min="7" max="7" width="16.85546875" style="28" customWidth="1"/>
    <col min="8" max="8" width="0.85546875" style="28" customWidth="1"/>
    <col min="9" max="9" width="13.42578125" style="28" customWidth="1"/>
    <col min="10" max="10" width="1" style="28" customWidth="1"/>
    <col min="11" max="11" width="16.28515625" style="28" customWidth="1"/>
    <col min="12" max="12" width="1" style="28" customWidth="1"/>
    <col min="13" max="13" width="16.28515625" style="28" customWidth="1"/>
    <col min="14" max="14" width="1" style="28" customWidth="1"/>
    <col min="15" max="15" width="16.28515625" style="28" customWidth="1"/>
    <col min="16" max="16" width="1" style="28" customWidth="1"/>
    <col min="17" max="17" width="16.28515625" style="28" customWidth="1"/>
    <col min="18" max="18" width="1" style="28" customWidth="1"/>
    <col min="19" max="19" width="16.28515625" style="28" customWidth="1"/>
    <col min="20" max="20" width="1" style="28" customWidth="1"/>
    <col min="21" max="21" width="16.28515625" style="28" customWidth="1"/>
    <col min="22" max="22" width="1" style="28" customWidth="1"/>
    <col min="23" max="16384" width="11.42578125" style="28"/>
  </cols>
  <sheetData>
    <row r="1" spans="1:21" ht="27" customHeight="1">
      <c r="A1" s="161" t="s">
        <v>12</v>
      </c>
      <c r="B1" s="162"/>
      <c r="C1" s="162"/>
      <c r="D1" s="162"/>
      <c r="E1" s="162"/>
      <c r="F1" s="162"/>
      <c r="G1" s="162"/>
      <c r="H1" s="162"/>
      <c r="I1" s="162"/>
      <c r="J1" s="162"/>
      <c r="K1" s="162"/>
      <c r="L1" s="162"/>
      <c r="M1" s="162"/>
      <c r="N1" s="162"/>
      <c r="O1" s="162"/>
      <c r="P1" s="162"/>
      <c r="Q1" s="162"/>
      <c r="R1" s="162"/>
      <c r="S1" s="162"/>
      <c r="T1" s="162"/>
      <c r="U1" s="162"/>
    </row>
    <row r="2" spans="1:21" ht="21.75">
      <c r="A2" s="43"/>
      <c r="B2" s="38"/>
      <c r="C2" s="38"/>
      <c r="D2" s="38"/>
      <c r="E2" s="38"/>
      <c r="F2" s="38"/>
      <c r="G2" s="38"/>
      <c r="H2" s="38"/>
      <c r="I2" s="38"/>
      <c r="J2" s="38"/>
      <c r="K2" s="38"/>
      <c r="L2" s="38"/>
      <c r="M2" s="38"/>
      <c r="N2" s="38"/>
      <c r="O2" s="38"/>
      <c r="P2" s="38"/>
      <c r="Q2" s="38"/>
      <c r="R2" s="38"/>
      <c r="S2" s="38"/>
      <c r="T2" s="38"/>
      <c r="U2" s="38"/>
    </row>
    <row r="3" spans="1:21" ht="27.75" customHeight="1">
      <c r="A3" s="207" t="s">
        <v>528</v>
      </c>
      <c r="S3" s="94"/>
      <c r="T3" s="95"/>
      <c r="U3" s="94"/>
    </row>
    <row r="4" spans="1:21" ht="21.75">
      <c r="K4" s="290"/>
      <c r="L4" s="291" t="s">
        <v>62</v>
      </c>
      <c r="M4" s="291"/>
      <c r="P4" s="18" t="s">
        <v>64</v>
      </c>
      <c r="T4" s="27" t="s">
        <v>68</v>
      </c>
    </row>
    <row r="5" spans="1:21" ht="21.75">
      <c r="K5" s="292"/>
      <c r="L5" s="293" t="s">
        <v>63</v>
      </c>
      <c r="M5" s="292"/>
      <c r="O5" s="50"/>
      <c r="P5" s="71" t="s">
        <v>65</v>
      </c>
      <c r="Q5" s="50"/>
      <c r="S5" s="51"/>
      <c r="T5" s="52" t="s">
        <v>69</v>
      </c>
      <c r="U5" s="51"/>
    </row>
    <row r="6" spans="1:21" ht="21.75" customHeight="1">
      <c r="A6" s="46"/>
      <c r="B6" s="159" t="s">
        <v>291</v>
      </c>
      <c r="C6" s="159"/>
      <c r="D6" s="159"/>
      <c r="E6" s="159"/>
      <c r="F6" s="163" t="s">
        <v>23</v>
      </c>
      <c r="G6" s="25" t="s">
        <v>77</v>
      </c>
      <c r="H6" s="328"/>
      <c r="I6" s="329"/>
      <c r="K6" s="93" t="s">
        <v>723</v>
      </c>
      <c r="L6" s="92"/>
      <c r="M6" s="93" t="s">
        <v>388</v>
      </c>
      <c r="O6" s="93" t="str">
        <f>K6</f>
        <v>June 30, 2020</v>
      </c>
      <c r="P6" s="93"/>
      <c r="Q6" s="93" t="str">
        <f>M6</f>
        <v>December 31, 2019</v>
      </c>
      <c r="S6" s="93" t="str">
        <f>O6</f>
        <v>June 30, 2020</v>
      </c>
      <c r="T6" s="92"/>
      <c r="U6" s="93" t="str">
        <f>Q6</f>
        <v>December 31, 2019</v>
      </c>
    </row>
    <row r="7" spans="1:21" ht="22.5" customHeight="1">
      <c r="B7" s="160" t="s">
        <v>71</v>
      </c>
      <c r="F7" s="164"/>
      <c r="G7" s="28" t="s">
        <v>74</v>
      </c>
      <c r="K7" s="53">
        <v>10</v>
      </c>
      <c r="L7" s="54"/>
      <c r="M7" s="53">
        <v>10</v>
      </c>
      <c r="O7" s="27">
        <v>99.99</v>
      </c>
      <c r="P7" s="48"/>
      <c r="Q7" s="27">
        <v>99.99</v>
      </c>
      <c r="S7" s="501">
        <v>26462547.129999999</v>
      </c>
      <c r="T7" s="502"/>
      <c r="U7" s="502">
        <v>26462547.129999999</v>
      </c>
    </row>
    <row r="8" spans="1:21" ht="22.5" customHeight="1">
      <c r="B8" s="160" t="s">
        <v>72</v>
      </c>
      <c r="G8" s="28" t="s">
        <v>75</v>
      </c>
      <c r="K8" s="53">
        <v>10</v>
      </c>
      <c r="L8" s="53"/>
      <c r="M8" s="53">
        <v>10</v>
      </c>
      <c r="O8" s="27">
        <v>99.99</v>
      </c>
      <c r="P8" s="27"/>
      <c r="Q8" s="27">
        <v>99.99</v>
      </c>
      <c r="S8" s="501">
        <v>6876910.2400000002</v>
      </c>
      <c r="T8" s="501"/>
      <c r="U8" s="501">
        <v>9876910.2400000002</v>
      </c>
    </row>
    <row r="9" spans="1:21" ht="22.5" customHeight="1">
      <c r="B9" s="160" t="s">
        <v>704</v>
      </c>
      <c r="G9" s="28" t="s">
        <v>76</v>
      </c>
      <c r="K9" s="53">
        <v>8</v>
      </c>
      <c r="L9" s="53"/>
      <c r="M9" s="53">
        <v>8</v>
      </c>
      <c r="O9" s="27">
        <v>51</v>
      </c>
      <c r="P9" s="27"/>
      <c r="Q9" s="27">
        <v>51</v>
      </c>
      <c r="S9" s="503">
        <v>4080000</v>
      </c>
      <c r="T9" s="503"/>
      <c r="U9" s="503">
        <v>4080000</v>
      </c>
    </row>
    <row r="10" spans="1:21" ht="22.5" customHeight="1">
      <c r="B10" s="160" t="s">
        <v>78</v>
      </c>
      <c r="I10" s="53"/>
      <c r="K10" s="27"/>
      <c r="L10" s="27"/>
      <c r="M10" s="27"/>
      <c r="S10" s="504">
        <f>SUM(S7:S9)</f>
        <v>37419457.369999997</v>
      </c>
      <c r="T10" s="503"/>
      <c r="U10" s="504">
        <f>SUM(U7:U9)</f>
        <v>40419457.369999997</v>
      </c>
    </row>
    <row r="11" spans="1:21" ht="22.5" customHeight="1">
      <c r="B11" s="160" t="s">
        <v>80</v>
      </c>
      <c r="L11" s="27"/>
      <c r="S11" s="501">
        <v>-10675661.550000001</v>
      </c>
      <c r="T11" s="501"/>
      <c r="U11" s="501">
        <v>-10675661.550000001</v>
      </c>
    </row>
    <row r="12" spans="1:21" ht="22.5" customHeight="1" thickBot="1">
      <c r="B12" s="28" t="s">
        <v>79</v>
      </c>
      <c r="L12" s="27"/>
      <c r="S12" s="505">
        <f>SUM(S10:S11)</f>
        <v>26743795.819999997</v>
      </c>
      <c r="T12" s="487"/>
      <c r="U12" s="505">
        <f>SUM(U10:U11)</f>
        <v>29743795.819999997</v>
      </c>
    </row>
    <row r="13" spans="1:21" ht="22.5" thickTop="1">
      <c r="L13" s="27"/>
      <c r="O13" s="94"/>
      <c r="P13" s="95"/>
      <c r="Q13" s="94"/>
      <c r="S13" s="94"/>
      <c r="T13" s="95"/>
      <c r="U13" s="94"/>
    </row>
    <row r="14" spans="1:21" ht="26.25" customHeight="1">
      <c r="B14" s="28" t="s">
        <v>462</v>
      </c>
      <c r="L14" s="27"/>
      <c r="O14" s="94"/>
      <c r="P14" s="95"/>
      <c r="Q14" s="94"/>
      <c r="S14" s="94"/>
      <c r="T14" s="95"/>
      <c r="U14" s="94"/>
    </row>
    <row r="15" spans="1:21" ht="26.25" customHeight="1">
      <c r="B15" s="153" t="s">
        <v>806</v>
      </c>
    </row>
    <row r="16" spans="1:21" ht="26.25" customHeight="1">
      <c r="B16" s="153"/>
    </row>
    <row r="17" spans="1:21" ht="26.25" customHeight="1">
      <c r="B17" s="153"/>
    </row>
    <row r="18" spans="1:21" ht="26.25" customHeight="1">
      <c r="B18" s="153"/>
    </row>
    <row r="19" spans="1:21" ht="26.25" customHeight="1">
      <c r="B19" s="153"/>
    </row>
    <row r="20" spans="1:21" ht="26.25" customHeight="1">
      <c r="B20" s="153"/>
    </row>
    <row r="21" spans="1:21" ht="26.25" customHeight="1">
      <c r="B21" s="153"/>
    </row>
    <row r="22" spans="1:21" ht="26.25" customHeight="1">
      <c r="B22" s="153"/>
    </row>
    <row r="23" spans="1:21" ht="26.25" customHeight="1">
      <c r="B23" s="153"/>
    </row>
    <row r="24" spans="1:21" ht="26.25" customHeight="1">
      <c r="B24" s="153"/>
    </row>
    <row r="25" spans="1:21" s="6" customFormat="1" ht="22.5" customHeight="1">
      <c r="A25" s="131" t="s">
        <v>42</v>
      </c>
      <c r="B25" s="135"/>
      <c r="C25" s="135"/>
      <c r="D25" s="135"/>
      <c r="E25" s="135"/>
      <c r="F25" s="135"/>
      <c r="G25" s="135"/>
      <c r="H25" s="261"/>
      <c r="I25" s="262"/>
      <c r="J25" s="262"/>
      <c r="K25" s="263"/>
      <c r="L25" s="261"/>
      <c r="M25" s="136"/>
      <c r="N25" s="135"/>
      <c r="O25" s="135"/>
      <c r="P25" s="135"/>
      <c r="Q25" s="135"/>
      <c r="R25" s="135"/>
      <c r="S25" s="135"/>
      <c r="T25" s="135"/>
      <c r="U25" s="135"/>
    </row>
    <row r="26" spans="1:21" s="6" customFormat="1" ht="21" customHeight="1">
      <c r="A26" s="131" t="s">
        <v>43</v>
      </c>
      <c r="B26" s="135"/>
      <c r="C26" s="135"/>
      <c r="D26" s="135"/>
      <c r="E26" s="135"/>
      <c r="F26" s="135"/>
      <c r="G26" s="135"/>
      <c r="H26" s="261"/>
      <c r="I26" s="262"/>
      <c r="J26" s="262"/>
      <c r="K26" s="263"/>
      <c r="L26" s="261"/>
      <c r="M26" s="136"/>
      <c r="N26" s="135"/>
      <c r="O26" s="135"/>
      <c r="P26" s="135"/>
      <c r="Q26" s="135"/>
      <c r="R26" s="135"/>
      <c r="S26" s="135"/>
      <c r="T26" s="135"/>
      <c r="U26" s="135"/>
    </row>
    <row r="27" spans="1:21" ht="26.25" customHeight="1">
      <c r="B27" s="153"/>
    </row>
    <row r="28" spans="1:21" ht="26.25" customHeight="1">
      <c r="B28" s="153"/>
    </row>
    <row r="29" spans="1:21" ht="26.25" customHeight="1">
      <c r="B29" s="153"/>
    </row>
  </sheetData>
  <sheetProtection selectLockedCells="1" selectUnlockedCells="1"/>
  <printOptions horizontalCentered="1"/>
  <pageMargins left="0.47244094488188998" right="0.196850393700787" top="0.43307086614173201" bottom="0.15748031496063" header="0.23622047244094499" footer="0.39370078740157499"/>
  <pageSetup paperSize="9" scale="79" firstPageNumber="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CS32"/>
  <sheetViews>
    <sheetView topLeftCell="A25" zoomScale="80" zoomScaleNormal="80" zoomScaleSheetLayoutView="80" workbookViewId="0">
      <selection activeCell="O92" sqref="O92"/>
    </sheetView>
  </sheetViews>
  <sheetFormatPr defaultColWidth="11.42578125" defaultRowHeight="27" customHeight="1"/>
  <cols>
    <col min="1" max="1" width="2.42578125" style="28" customWidth="1"/>
    <col min="2" max="3" width="11.42578125" style="28" customWidth="1"/>
    <col min="4" max="4" width="0.7109375" style="28" customWidth="1"/>
    <col min="5" max="5" width="17.140625" style="28" customWidth="1"/>
    <col min="6" max="6" width="0.7109375" style="28" customWidth="1"/>
    <col min="7" max="7" width="16.85546875" style="28" customWidth="1"/>
    <col min="8" max="8" width="0.85546875" style="28" customWidth="1"/>
    <col min="9" max="9" width="13.42578125" style="28" customWidth="1"/>
    <col min="10" max="10" width="1" style="28" customWidth="1"/>
    <col min="11" max="11" width="16.28515625" style="28" customWidth="1"/>
    <col min="12" max="12" width="1" style="28" customWidth="1"/>
    <col min="13" max="13" width="16.28515625" style="28" customWidth="1"/>
    <col min="14" max="14" width="1" style="28" customWidth="1"/>
    <col min="15" max="15" width="16.28515625" style="28" customWidth="1"/>
    <col min="16" max="16" width="1" style="28" customWidth="1"/>
    <col min="17" max="17" width="16.28515625" style="28" customWidth="1"/>
    <col min="18" max="18" width="1" style="28" customWidth="1"/>
    <col min="19" max="19" width="16.28515625" style="28" customWidth="1"/>
    <col min="20" max="20" width="1" style="28" customWidth="1"/>
    <col min="21" max="21" width="16.28515625" style="28" customWidth="1"/>
    <col min="22" max="22" width="1" style="28" customWidth="1"/>
    <col min="23" max="23" width="16.28515625" style="28" customWidth="1"/>
    <col min="24" max="24" width="1" style="28" customWidth="1"/>
    <col min="25" max="16384" width="11.42578125" style="28"/>
  </cols>
  <sheetData>
    <row r="1" spans="1:97" ht="21.75">
      <c r="A1" s="161" t="s">
        <v>13</v>
      </c>
      <c r="B1" s="162"/>
      <c r="C1" s="162"/>
      <c r="D1" s="162"/>
      <c r="E1" s="162"/>
      <c r="F1" s="162"/>
      <c r="G1" s="162"/>
      <c r="H1" s="162"/>
      <c r="I1" s="162"/>
      <c r="J1" s="162"/>
      <c r="K1" s="162"/>
      <c r="L1" s="162"/>
      <c r="M1" s="162"/>
      <c r="N1" s="162"/>
      <c r="O1" s="162"/>
      <c r="P1" s="162"/>
      <c r="Q1" s="162"/>
      <c r="R1" s="162"/>
      <c r="S1" s="162"/>
      <c r="T1" s="162"/>
      <c r="U1" s="162"/>
      <c r="V1" s="162"/>
      <c r="W1" s="162"/>
    </row>
    <row r="2" spans="1:97" ht="21.75">
      <c r="A2" s="161"/>
      <c r="B2" s="162"/>
      <c r="C2" s="162"/>
      <c r="D2" s="162"/>
      <c r="E2" s="162"/>
      <c r="F2" s="162"/>
      <c r="G2" s="162"/>
      <c r="H2" s="162"/>
      <c r="I2" s="162"/>
      <c r="J2" s="162"/>
      <c r="K2" s="162"/>
      <c r="L2" s="162"/>
      <c r="M2" s="162"/>
      <c r="N2" s="162"/>
      <c r="O2" s="162"/>
      <c r="P2" s="162"/>
      <c r="Q2" s="162"/>
      <c r="R2" s="162"/>
      <c r="S2" s="162"/>
      <c r="T2" s="162"/>
      <c r="U2" s="162"/>
      <c r="V2" s="162"/>
      <c r="W2" s="162"/>
    </row>
    <row r="3" spans="1:97" ht="27" customHeight="1">
      <c r="A3" s="228" t="s">
        <v>529</v>
      </c>
    </row>
    <row r="4" spans="1:97" ht="21.75">
      <c r="A4" s="228"/>
    </row>
    <row r="5" spans="1:97" s="56" customFormat="1" ht="21" customHeight="1">
      <c r="B5" s="222" t="s">
        <v>82</v>
      </c>
      <c r="C5" s="223"/>
      <c r="D5" s="4"/>
      <c r="E5" s="4"/>
      <c r="F5" s="4"/>
      <c r="G5" s="18"/>
      <c r="H5" s="4"/>
      <c r="I5" s="290"/>
      <c r="J5" s="291" t="s">
        <v>62</v>
      </c>
      <c r="K5" s="291"/>
      <c r="L5" s="28"/>
      <c r="M5" s="28"/>
      <c r="N5" s="18" t="s">
        <v>64</v>
      </c>
      <c r="O5" s="28"/>
      <c r="P5" s="16"/>
      <c r="Q5" s="218"/>
      <c r="R5" s="71" t="s">
        <v>66</v>
      </c>
      <c r="S5" s="219"/>
      <c r="T5" s="38"/>
      <c r="U5" s="221"/>
      <c r="V5" s="71" t="s">
        <v>68</v>
      </c>
      <c r="W5" s="221"/>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row>
    <row r="6" spans="1:97" ht="17.25" customHeight="1">
      <c r="B6" s="157" t="s">
        <v>81</v>
      </c>
      <c r="C6" s="157"/>
      <c r="D6" s="125"/>
      <c r="E6" s="25" t="s">
        <v>77</v>
      </c>
      <c r="F6" s="4"/>
      <c r="G6" s="71" t="s">
        <v>61</v>
      </c>
      <c r="H6" s="4"/>
      <c r="I6" s="292"/>
      <c r="J6" s="293" t="s">
        <v>63</v>
      </c>
      <c r="K6" s="292"/>
      <c r="L6" s="27"/>
      <c r="M6" s="50"/>
      <c r="N6" s="71" t="s">
        <v>65</v>
      </c>
      <c r="O6" s="50"/>
      <c r="P6" s="16"/>
      <c r="Q6" s="294"/>
      <c r="R6" s="220" t="s">
        <v>67</v>
      </c>
      <c r="S6" s="294"/>
      <c r="T6" s="16"/>
      <c r="U6" s="295"/>
      <c r="V6" s="71" t="s">
        <v>69</v>
      </c>
      <c r="W6" s="295"/>
    </row>
    <row r="7" spans="1:97" ht="22.5" customHeight="1">
      <c r="B7" s="98"/>
      <c r="C7" s="4"/>
      <c r="D7" s="4"/>
      <c r="E7" s="31"/>
      <c r="F7" s="4"/>
      <c r="G7" s="16"/>
      <c r="H7" s="4"/>
      <c r="I7" s="93" t="s">
        <v>723</v>
      </c>
      <c r="J7" s="92"/>
      <c r="K7" s="93" t="s">
        <v>388</v>
      </c>
      <c r="M7" s="93" t="s">
        <v>723</v>
      </c>
      <c r="N7" s="132"/>
      <c r="O7" s="93" t="s">
        <v>388</v>
      </c>
      <c r="Q7" s="93" t="s">
        <v>723</v>
      </c>
      <c r="R7" s="92"/>
      <c r="S7" s="93" t="s">
        <v>388</v>
      </c>
      <c r="U7" s="93" t="s">
        <v>723</v>
      </c>
      <c r="V7" s="92"/>
      <c r="W7" s="93" t="s">
        <v>388</v>
      </c>
    </row>
    <row r="8" spans="1:97" ht="22.5" customHeight="1">
      <c r="B8" s="213" t="s">
        <v>259</v>
      </c>
      <c r="C8" s="4"/>
      <c r="D8" s="4"/>
      <c r="E8" s="31"/>
      <c r="F8" s="4"/>
      <c r="G8" s="16"/>
      <c r="H8" s="4"/>
      <c r="I8" s="91"/>
      <c r="J8" s="92"/>
      <c r="K8" s="91"/>
      <c r="M8" s="91"/>
      <c r="N8" s="91"/>
      <c r="O8" s="91"/>
      <c r="Q8" s="91"/>
      <c r="R8" s="92"/>
      <c r="S8" s="91"/>
      <c r="U8" s="91"/>
      <c r="V8" s="92"/>
      <c r="W8" s="91"/>
    </row>
    <row r="9" spans="1:97" ht="21.75">
      <c r="B9" s="160" t="s">
        <v>83</v>
      </c>
      <c r="C9" s="56"/>
      <c r="D9" s="56"/>
      <c r="E9" s="5" t="s">
        <v>84</v>
      </c>
      <c r="F9" s="120"/>
      <c r="G9" s="5" t="s">
        <v>154</v>
      </c>
      <c r="H9" s="120"/>
      <c r="I9" s="28">
        <v>17</v>
      </c>
      <c r="K9" s="28">
        <v>17</v>
      </c>
      <c r="M9" s="27">
        <v>50</v>
      </c>
      <c r="N9" s="158"/>
      <c r="O9" s="27">
        <v>50</v>
      </c>
      <c r="Q9" s="506">
        <v>0</v>
      </c>
      <c r="R9" s="506"/>
      <c r="S9" s="506">
        <v>0</v>
      </c>
      <c r="T9" s="506"/>
      <c r="U9" s="506">
        <v>8500000</v>
      </c>
      <c r="V9" s="506"/>
      <c r="W9" s="506">
        <v>8500000</v>
      </c>
    </row>
    <row r="10" spans="1:97" ht="21.75">
      <c r="B10" s="153"/>
      <c r="C10" s="14"/>
      <c r="D10" s="14"/>
      <c r="E10" s="5" t="s">
        <v>86</v>
      </c>
      <c r="F10" s="4"/>
      <c r="G10" s="5" t="s">
        <v>155</v>
      </c>
      <c r="H10" s="4"/>
      <c r="Q10" s="506"/>
      <c r="R10" s="506"/>
      <c r="S10" s="506"/>
      <c r="T10" s="506"/>
      <c r="U10" s="506"/>
      <c r="V10" s="506"/>
      <c r="W10" s="506"/>
    </row>
    <row r="11" spans="1:97" ht="21.75">
      <c r="C11" s="42"/>
      <c r="D11" s="42"/>
      <c r="E11" s="27" t="s">
        <v>85</v>
      </c>
      <c r="G11" s="4"/>
      <c r="Q11" s="507"/>
      <c r="R11" s="501"/>
      <c r="S11" s="507"/>
      <c r="T11" s="501"/>
      <c r="U11" s="507"/>
      <c r="V11" s="501"/>
      <c r="W11" s="507"/>
    </row>
    <row r="12" spans="1:97" ht="21.75">
      <c r="C12" s="42"/>
      <c r="D12" s="42"/>
      <c r="E12" s="27"/>
      <c r="G12" s="4"/>
      <c r="Q12" s="501">
        <f>SUM(Q9:Q11)</f>
        <v>0</v>
      </c>
      <c r="R12" s="501"/>
      <c r="S12" s="501">
        <f>SUM(S9:S11)</f>
        <v>0</v>
      </c>
      <c r="T12" s="501"/>
      <c r="U12" s="501">
        <f>SUM(U9:U11)</f>
        <v>8500000</v>
      </c>
      <c r="V12" s="501"/>
      <c r="W12" s="501">
        <f>SUM(W9:W11)</f>
        <v>8500000</v>
      </c>
    </row>
    <row r="13" spans="1:97" ht="21.75">
      <c r="C13" s="42" t="s">
        <v>260</v>
      </c>
      <c r="D13" s="42"/>
      <c r="E13" s="42"/>
      <c r="Q13" s="508">
        <v>0</v>
      </c>
      <c r="R13" s="509"/>
      <c r="S13" s="508">
        <v>0</v>
      </c>
      <c r="T13" s="506"/>
      <c r="U13" s="508">
        <v>-8500000</v>
      </c>
      <c r="V13" s="509"/>
      <c r="W13" s="508">
        <v>-8500000</v>
      </c>
    </row>
    <row r="14" spans="1:97" ht="22.5" thickBot="1">
      <c r="C14" s="42" t="s">
        <v>230</v>
      </c>
      <c r="D14" s="42"/>
      <c r="E14" s="42"/>
      <c r="N14" s="27"/>
      <c r="Q14" s="545">
        <f>SUM(Q12:Q13)</f>
        <v>0</v>
      </c>
      <c r="R14" s="509"/>
      <c r="S14" s="545">
        <f>SUM(S12:S13)</f>
        <v>0</v>
      </c>
      <c r="T14" s="506"/>
      <c r="U14" s="545">
        <f>SUM(U12:U13)</f>
        <v>0</v>
      </c>
      <c r="V14" s="509"/>
      <c r="W14" s="545">
        <f>SUM(W12:W13)</f>
        <v>0</v>
      </c>
    </row>
    <row r="15" spans="1:97" ht="22.5" thickTop="1">
      <c r="C15" s="42"/>
      <c r="D15" s="42"/>
      <c r="E15" s="42"/>
      <c r="N15" s="27"/>
      <c r="Q15" s="56"/>
      <c r="R15" s="4"/>
      <c r="S15" s="56"/>
      <c r="U15" s="56"/>
      <c r="V15" s="4"/>
      <c r="W15" s="56"/>
    </row>
    <row r="16" spans="1:97" ht="24" customHeight="1">
      <c r="B16" s="160" t="s">
        <v>610</v>
      </c>
      <c r="C16" s="42"/>
      <c r="D16" s="42"/>
      <c r="E16" s="42"/>
      <c r="N16" s="27"/>
      <c r="Q16" s="307"/>
      <c r="R16" s="305"/>
      <c r="S16" s="307"/>
      <c r="T16" s="306"/>
      <c r="U16" s="307"/>
      <c r="V16" s="305"/>
      <c r="W16" s="307"/>
    </row>
    <row r="17" spans="1:23" ht="24" customHeight="1">
      <c r="B17" s="160" t="s">
        <v>807</v>
      </c>
      <c r="C17" s="42"/>
      <c r="D17" s="42"/>
      <c r="E17" s="42"/>
      <c r="N17" s="27"/>
      <c r="Q17" s="307"/>
      <c r="R17" s="305"/>
      <c r="S17" s="307"/>
      <c r="T17" s="306"/>
      <c r="U17" s="307"/>
      <c r="V17" s="305"/>
      <c r="W17" s="307"/>
    </row>
    <row r="18" spans="1:23" ht="6" customHeight="1">
      <c r="B18" s="153"/>
      <c r="C18" s="42"/>
      <c r="D18" s="42"/>
      <c r="E18" s="42"/>
      <c r="N18" s="27"/>
      <c r="Q18" s="307"/>
      <c r="R18" s="305"/>
      <c r="S18" s="307"/>
      <c r="T18" s="306"/>
      <c r="U18" s="307"/>
      <c r="V18" s="305"/>
      <c r="W18" s="307"/>
    </row>
    <row r="19" spans="1:23" ht="21.75">
      <c r="B19" s="160"/>
      <c r="C19" s="42"/>
      <c r="D19" s="42"/>
      <c r="E19" s="42"/>
      <c r="N19" s="27"/>
      <c r="Q19" s="307"/>
      <c r="R19" s="305"/>
      <c r="S19" s="307"/>
      <c r="T19" s="306"/>
      <c r="U19" s="307"/>
      <c r="V19" s="305"/>
      <c r="W19" s="307"/>
    </row>
    <row r="20" spans="1:23" ht="21.75">
      <c r="B20" s="160"/>
      <c r="C20" s="42"/>
      <c r="D20" s="42"/>
      <c r="E20" s="42"/>
      <c r="F20" s="42"/>
    </row>
    <row r="21" spans="1:23" ht="21.75">
      <c r="B21" s="160"/>
      <c r="C21" s="42"/>
      <c r="D21" s="42"/>
      <c r="E21" s="42"/>
      <c r="F21" s="42"/>
    </row>
    <row r="22" spans="1:23" ht="5.25" customHeight="1">
      <c r="B22" s="160"/>
      <c r="C22" s="42"/>
      <c r="D22" s="42"/>
      <c r="E22" s="42"/>
      <c r="F22" s="42"/>
    </row>
    <row r="23" spans="1:23" ht="21.75" customHeight="1">
      <c r="B23" s="160"/>
      <c r="C23" s="42"/>
      <c r="D23" s="42"/>
      <c r="E23" s="42"/>
      <c r="N23" s="27"/>
      <c r="Q23" s="56"/>
      <c r="R23" s="4"/>
      <c r="S23" s="56"/>
      <c r="U23" s="56"/>
      <c r="V23" s="4"/>
      <c r="W23" s="56"/>
    </row>
    <row r="24" spans="1:23" ht="21.75">
      <c r="B24" s="160"/>
      <c r="C24" s="42"/>
      <c r="D24" s="42"/>
      <c r="E24" s="42"/>
      <c r="F24" s="42"/>
    </row>
    <row r="25" spans="1:23" ht="21.75">
      <c r="B25" s="160"/>
      <c r="C25" s="42"/>
      <c r="D25" s="42"/>
      <c r="E25" s="42"/>
      <c r="F25" s="42"/>
    </row>
    <row r="26" spans="1:23" ht="4.5" customHeight="1">
      <c r="C26" s="42"/>
      <c r="D26" s="42"/>
      <c r="E26" s="42"/>
      <c r="F26" s="42"/>
    </row>
    <row r="27" spans="1:23" ht="21.75" customHeight="1">
      <c r="B27" s="160"/>
      <c r="C27" s="42"/>
      <c r="D27" s="42"/>
      <c r="E27" s="42"/>
      <c r="N27" s="27"/>
      <c r="Q27" s="56"/>
      <c r="R27" s="4"/>
      <c r="S27" s="56"/>
      <c r="U27" s="56"/>
      <c r="V27" s="4"/>
      <c r="W27" s="56"/>
    </row>
    <row r="28" spans="1:23" ht="21.75">
      <c r="B28" s="160"/>
      <c r="C28" s="42"/>
      <c r="D28" s="42"/>
      <c r="E28" s="42"/>
      <c r="F28" s="42"/>
    </row>
    <row r="29" spans="1:23" ht="21.75">
      <c r="B29" s="160"/>
      <c r="C29" s="42"/>
      <c r="D29" s="42"/>
      <c r="E29" s="42"/>
      <c r="F29" s="42"/>
    </row>
    <row r="30" spans="1:23" ht="9" customHeight="1">
      <c r="B30" s="153"/>
    </row>
    <row r="31" spans="1:23" s="6" customFormat="1" ht="22.5" customHeight="1">
      <c r="A31" s="131" t="s">
        <v>42</v>
      </c>
      <c r="B31" s="135"/>
      <c r="C31" s="135"/>
      <c r="D31" s="135"/>
      <c r="E31" s="135"/>
      <c r="F31" s="135"/>
      <c r="G31" s="135"/>
      <c r="H31" s="261"/>
      <c r="I31" s="262"/>
      <c r="J31" s="262"/>
      <c r="K31" s="262"/>
      <c r="L31" s="262"/>
      <c r="M31" s="263"/>
      <c r="N31" s="261"/>
      <c r="O31" s="136"/>
      <c r="P31" s="135"/>
      <c r="Q31" s="135"/>
      <c r="R31" s="135"/>
      <c r="S31" s="135"/>
      <c r="T31" s="135"/>
      <c r="U31" s="135"/>
      <c r="V31" s="135"/>
      <c r="W31" s="135"/>
    </row>
    <row r="32" spans="1:23" s="6" customFormat="1" ht="21" customHeight="1">
      <c r="A32" s="131" t="s">
        <v>43</v>
      </c>
      <c r="B32" s="135"/>
      <c r="C32" s="135"/>
      <c r="D32" s="135"/>
      <c r="E32" s="135"/>
      <c r="F32" s="135"/>
      <c r="G32" s="135"/>
      <c r="H32" s="261"/>
      <c r="I32" s="262"/>
      <c r="J32" s="262"/>
      <c r="K32" s="262"/>
      <c r="L32" s="262"/>
      <c r="M32" s="263"/>
      <c r="N32" s="261"/>
      <c r="O32" s="136"/>
      <c r="P32" s="135"/>
      <c r="Q32" s="135"/>
      <c r="R32" s="135"/>
      <c r="S32" s="135"/>
      <c r="T32" s="135"/>
      <c r="U32" s="135"/>
      <c r="V32" s="135"/>
      <c r="W32" s="135"/>
    </row>
  </sheetData>
  <sheetProtection selectLockedCells="1" selectUnlockedCells="1"/>
  <printOptions horizontalCentered="1"/>
  <pageMargins left="0.47244094488188998" right="0.196850393700787" top="0.43307086614173201" bottom="0.15748031496063" header="0.23622047244094499" footer="0.39370078740157499"/>
  <pageSetup paperSize="9" scale="77" firstPageNumber="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W44"/>
  <sheetViews>
    <sheetView topLeftCell="A19" zoomScale="90" zoomScaleNormal="90" zoomScaleSheetLayoutView="80" workbookViewId="0">
      <selection activeCell="O92" sqref="O92"/>
    </sheetView>
  </sheetViews>
  <sheetFormatPr defaultColWidth="11.42578125" defaultRowHeight="21.75"/>
  <cols>
    <col min="1" max="1" width="2.42578125" style="397" customWidth="1"/>
    <col min="2" max="2" width="10.42578125" style="397" customWidth="1"/>
    <col min="3" max="3" width="12.28515625" style="397" customWidth="1"/>
    <col min="4" max="4" width="1" style="397" customWidth="1"/>
    <col min="5" max="5" width="3.140625" style="397" customWidth="1"/>
    <col min="6" max="6" width="1" style="397" customWidth="1"/>
    <col min="7" max="7" width="13" style="397" customWidth="1"/>
    <col min="8" max="8" width="0.85546875" style="397" customWidth="1"/>
    <col min="9" max="9" width="11.85546875" style="397" customWidth="1"/>
    <col min="10" max="10" width="1" style="397" customWidth="1"/>
    <col min="11" max="11" width="7" style="397" customWidth="1"/>
    <col min="12" max="12" width="1" style="397" customWidth="1"/>
    <col min="13" max="13" width="17.7109375" style="397" customWidth="1"/>
    <col min="14" max="14" width="1" style="397" customWidth="1"/>
    <col min="15" max="15" width="17.7109375" style="397" customWidth="1"/>
    <col min="16" max="16" width="1" style="397" customWidth="1"/>
    <col min="17" max="17" width="17.7109375" style="397" customWidth="1"/>
    <col min="18" max="18" width="1" style="397" customWidth="1"/>
    <col min="19" max="19" width="17.7109375" style="397" customWidth="1"/>
    <col min="20" max="20" width="1" style="397" customWidth="1"/>
    <col min="21" max="21" width="17.7109375" style="397" customWidth="1"/>
    <col min="22" max="22" width="1" style="397" customWidth="1"/>
    <col min="23" max="23" width="17.7109375" style="397" customWidth="1"/>
    <col min="24" max="24" width="1" style="397" customWidth="1"/>
    <col min="25" max="16384" width="11.42578125" style="397"/>
  </cols>
  <sheetData>
    <row r="1" spans="1:23" ht="27" customHeight="1">
      <c r="A1" s="395" t="s">
        <v>16</v>
      </c>
      <c r="B1" s="396"/>
      <c r="C1" s="396"/>
      <c r="D1" s="396"/>
      <c r="E1" s="396"/>
      <c r="F1" s="396"/>
      <c r="G1" s="396"/>
      <c r="H1" s="396"/>
      <c r="I1" s="396"/>
      <c r="J1" s="396"/>
      <c r="K1" s="396"/>
      <c r="L1" s="396"/>
      <c r="M1" s="396"/>
      <c r="N1" s="396"/>
      <c r="O1" s="396"/>
      <c r="P1" s="396"/>
      <c r="Q1" s="396"/>
      <c r="R1" s="396"/>
      <c r="S1" s="396"/>
      <c r="T1" s="396"/>
      <c r="U1" s="396"/>
      <c r="V1" s="396"/>
      <c r="W1" s="396"/>
    </row>
    <row r="2" spans="1:23" ht="27" customHeight="1">
      <c r="A2" s="395"/>
      <c r="B2" s="396"/>
      <c r="C2" s="396"/>
      <c r="D2" s="396"/>
      <c r="E2" s="396"/>
      <c r="F2" s="396"/>
      <c r="G2" s="396"/>
      <c r="H2" s="396"/>
      <c r="I2" s="396"/>
      <c r="J2" s="396"/>
      <c r="K2" s="396"/>
      <c r="L2" s="396"/>
      <c r="M2" s="396"/>
      <c r="N2" s="396"/>
      <c r="O2" s="396"/>
      <c r="P2" s="396"/>
      <c r="Q2" s="396"/>
      <c r="R2" s="396"/>
      <c r="S2" s="396"/>
      <c r="T2" s="396"/>
      <c r="U2" s="396"/>
      <c r="V2" s="396"/>
      <c r="W2" s="396"/>
    </row>
    <row r="3" spans="1:23" ht="30" customHeight="1">
      <c r="A3" s="398" t="s">
        <v>606</v>
      </c>
      <c r="U3" s="399"/>
      <c r="V3" s="399"/>
      <c r="W3" s="399"/>
    </row>
    <row r="4" spans="1:23" ht="12.6" customHeight="1">
      <c r="A4" s="398"/>
      <c r="B4" s="400"/>
      <c r="U4" s="399"/>
      <c r="V4" s="399"/>
      <c r="W4" s="399"/>
    </row>
    <row r="5" spans="1:23" ht="23.25" customHeight="1">
      <c r="A5" s="388"/>
      <c r="B5" s="397" t="s">
        <v>608</v>
      </c>
    </row>
    <row r="6" spans="1:23" ht="30" customHeight="1">
      <c r="M6" s="401" t="s">
        <v>62</v>
      </c>
      <c r="N6" s="401"/>
      <c r="O6" s="401"/>
      <c r="R6" s="402" t="s">
        <v>64</v>
      </c>
      <c r="V6" s="402" t="s">
        <v>127</v>
      </c>
    </row>
    <row r="7" spans="1:23" ht="30" customHeight="1">
      <c r="M7" s="403" t="s">
        <v>89</v>
      </c>
      <c r="N7" s="403"/>
      <c r="O7" s="403"/>
      <c r="Q7" s="404"/>
      <c r="R7" s="405" t="s">
        <v>65</v>
      </c>
      <c r="S7" s="404"/>
      <c r="U7" s="404"/>
      <c r="V7" s="405" t="s">
        <v>114</v>
      </c>
      <c r="W7" s="404"/>
    </row>
    <row r="8" spans="1:23" ht="30" customHeight="1">
      <c r="A8" s="406"/>
      <c r="B8" s="407" t="s">
        <v>463</v>
      </c>
      <c r="C8" s="407"/>
      <c r="D8" s="407"/>
      <c r="E8" s="407"/>
      <c r="F8" s="378" t="s">
        <v>23</v>
      </c>
      <c r="G8" s="408" t="s">
        <v>464</v>
      </c>
      <c r="H8" s="403"/>
      <c r="I8" s="408"/>
      <c r="J8" s="403"/>
      <c r="K8" s="403"/>
      <c r="M8" s="93" t="s">
        <v>723</v>
      </c>
      <c r="N8" s="410"/>
      <c r="O8" s="409" t="s">
        <v>388</v>
      </c>
      <c r="Q8" s="409" t="str">
        <f>M8</f>
        <v>June 30, 2020</v>
      </c>
      <c r="R8" s="411"/>
      <c r="S8" s="409" t="str">
        <f>O8</f>
        <v>December 31, 2019</v>
      </c>
      <c r="U8" s="409" t="str">
        <f>Q8</f>
        <v>June 30, 2020</v>
      </c>
      <c r="V8" s="410"/>
      <c r="W8" s="409" t="str">
        <f>S8</f>
        <v>December 31, 2019</v>
      </c>
    </row>
    <row r="9" spans="1:23">
      <c r="B9" s="412" t="s">
        <v>465</v>
      </c>
      <c r="F9" s="412"/>
      <c r="G9" s="397" t="s">
        <v>466</v>
      </c>
      <c r="M9" s="413"/>
      <c r="N9" s="414"/>
      <c r="O9" s="413"/>
      <c r="Q9" s="402"/>
      <c r="R9" s="415"/>
      <c r="S9" s="402"/>
      <c r="U9" s="479"/>
      <c r="V9" s="479"/>
      <c r="W9" s="479"/>
    </row>
    <row r="10" spans="1:23">
      <c r="B10" s="412"/>
      <c r="G10" s="397" t="s">
        <v>467</v>
      </c>
      <c r="M10" s="416">
        <v>1587500</v>
      </c>
      <c r="N10" s="416"/>
      <c r="O10" s="416">
        <v>1587500</v>
      </c>
      <c r="Q10" s="402">
        <v>0.49</v>
      </c>
      <c r="R10" s="402"/>
      <c r="S10" s="402">
        <v>0.49</v>
      </c>
      <c r="U10" s="478">
        <v>26656167.800000001</v>
      </c>
      <c r="V10" s="478"/>
      <c r="W10" s="478">
        <v>26656167.800000001</v>
      </c>
    </row>
    <row r="11" spans="1:23">
      <c r="B11" s="412" t="s">
        <v>607</v>
      </c>
      <c r="G11" s="397" t="s">
        <v>636</v>
      </c>
      <c r="M11" s="416">
        <v>1250000</v>
      </c>
      <c r="N11" s="416"/>
      <c r="O11" s="416">
        <v>0</v>
      </c>
      <c r="Q11" s="402">
        <v>15</v>
      </c>
      <c r="R11" s="402"/>
      <c r="S11" s="402">
        <v>0</v>
      </c>
      <c r="U11" s="478">
        <v>187500</v>
      </c>
      <c r="V11" s="478"/>
      <c r="W11" s="478">
        <v>0</v>
      </c>
    </row>
    <row r="12" spans="1:23" ht="8.25" customHeight="1">
      <c r="B12" s="412"/>
      <c r="M12" s="416"/>
      <c r="N12" s="416"/>
      <c r="O12" s="416"/>
      <c r="Q12" s="402"/>
      <c r="R12" s="402"/>
      <c r="S12" s="402"/>
      <c r="U12" s="478"/>
      <c r="V12" s="478"/>
      <c r="W12" s="478"/>
    </row>
    <row r="13" spans="1:23" ht="22.5" thickBot="1">
      <c r="C13" s="413" t="s">
        <v>39</v>
      </c>
      <c r="I13" s="416"/>
      <c r="J13" s="416"/>
      <c r="K13" s="416"/>
      <c r="M13" s="402"/>
      <c r="N13" s="402"/>
      <c r="O13" s="402"/>
      <c r="U13" s="477">
        <f>SUM(U9:U12)</f>
        <v>26843667.800000001</v>
      </c>
      <c r="V13" s="478"/>
      <c r="W13" s="477">
        <f>SUM(W9:W12)</f>
        <v>26656167.800000001</v>
      </c>
    </row>
    <row r="14" spans="1:23" ht="11.45" customHeight="1" thickTop="1">
      <c r="C14" s="413"/>
      <c r="I14" s="416"/>
      <c r="J14" s="416"/>
      <c r="K14" s="416"/>
      <c r="M14" s="402"/>
      <c r="N14" s="402"/>
      <c r="O14" s="402"/>
      <c r="U14" s="417"/>
      <c r="V14" s="418"/>
      <c r="W14" s="417"/>
    </row>
    <row r="15" spans="1:23" ht="30" customHeight="1">
      <c r="B15" s="567" t="s">
        <v>468</v>
      </c>
    </row>
    <row r="16" spans="1:23" ht="30" customHeight="1">
      <c r="B16" s="567"/>
    </row>
    <row r="18" spans="1:23">
      <c r="B18" s="397" t="s">
        <v>609</v>
      </c>
    </row>
    <row r="19" spans="1:23">
      <c r="B19" s="400"/>
      <c r="V19" s="402" t="s">
        <v>127</v>
      </c>
    </row>
    <row r="20" spans="1:23">
      <c r="B20" s="400"/>
      <c r="Q20" s="419"/>
      <c r="R20" s="402" t="s">
        <v>469</v>
      </c>
      <c r="S20" s="419"/>
      <c r="U20" s="419"/>
      <c r="V20" s="420" t="s">
        <v>114</v>
      </c>
      <c r="W20" s="419"/>
    </row>
    <row r="21" spans="1:23">
      <c r="B21" s="400"/>
      <c r="U21" s="409" t="s">
        <v>723</v>
      </c>
      <c r="V21" s="410"/>
      <c r="W21" s="409" t="s">
        <v>388</v>
      </c>
    </row>
    <row r="22" spans="1:23">
      <c r="B22" s="400" t="s">
        <v>759</v>
      </c>
      <c r="R22" s="402" t="s">
        <v>470</v>
      </c>
      <c r="U22" s="511">
        <v>5051692.82</v>
      </c>
      <c r="V22" s="511"/>
      <c r="W22" s="511">
        <v>5000000</v>
      </c>
    </row>
    <row r="23" spans="1:23" ht="6.75" customHeight="1">
      <c r="B23" s="400"/>
      <c r="U23" s="511"/>
      <c r="V23" s="511"/>
      <c r="W23" s="511"/>
    </row>
    <row r="24" spans="1:23">
      <c r="C24" s="413" t="s">
        <v>39</v>
      </c>
      <c r="I24" s="416"/>
      <c r="J24" s="416"/>
      <c r="K24" s="416"/>
      <c r="M24" s="402"/>
      <c r="N24" s="402"/>
      <c r="O24" s="402"/>
      <c r="U24" s="510">
        <f>SUM(U22)</f>
        <v>5051692.82</v>
      </c>
      <c r="V24" s="512"/>
      <c r="W24" s="510">
        <f>SUM(W22)</f>
        <v>5000000</v>
      </c>
    </row>
    <row r="25" spans="1:23" ht="3.75" customHeight="1">
      <c r="B25" s="400"/>
      <c r="U25" s="511"/>
      <c r="V25" s="511"/>
      <c r="W25" s="511"/>
    </row>
    <row r="26" spans="1:23" ht="22.5" thickBot="1">
      <c r="B26" s="400"/>
      <c r="C26" s="413" t="s">
        <v>471</v>
      </c>
      <c r="U26" s="513">
        <f>SUM(U13,U24)</f>
        <v>31895360.620000001</v>
      </c>
      <c r="V26" s="511"/>
      <c r="W26" s="513">
        <f>SUM(W13,W24)</f>
        <v>31656167.800000001</v>
      </c>
    </row>
    <row r="27" spans="1:23" ht="22.5" thickTop="1">
      <c r="B27" s="400"/>
      <c r="C27" s="413"/>
      <c r="U27" s="421"/>
      <c r="W27" s="421"/>
    </row>
    <row r="28" spans="1:23">
      <c r="B28" s="400"/>
      <c r="C28" s="413"/>
      <c r="U28" s="421"/>
      <c r="W28" s="421"/>
    </row>
    <row r="29" spans="1:23" s="351" customFormat="1" ht="24" customHeight="1">
      <c r="A29" s="422" t="s">
        <v>42</v>
      </c>
      <c r="B29" s="423"/>
      <c r="C29" s="423"/>
      <c r="D29" s="423"/>
      <c r="E29" s="423"/>
      <c r="F29" s="423"/>
      <c r="G29" s="424"/>
      <c r="H29" s="424"/>
      <c r="I29" s="425"/>
      <c r="J29" s="425"/>
      <c r="K29" s="425"/>
      <c r="L29" s="425"/>
      <c r="M29" s="426"/>
      <c r="N29" s="427"/>
      <c r="O29" s="428"/>
      <c r="P29" s="429"/>
      <c r="Q29" s="429"/>
      <c r="R29" s="429"/>
      <c r="S29" s="429"/>
      <c r="T29" s="429"/>
      <c r="U29" s="429"/>
      <c r="V29" s="429"/>
      <c r="W29" s="429"/>
    </row>
    <row r="30" spans="1:23" s="351" customFormat="1" ht="24" customHeight="1">
      <c r="A30" s="422" t="s">
        <v>43</v>
      </c>
      <c r="B30" s="423"/>
      <c r="C30" s="423"/>
      <c r="D30" s="423"/>
      <c r="E30" s="423"/>
      <c r="F30" s="423"/>
      <c r="G30" s="424"/>
      <c r="H30" s="424"/>
      <c r="I30" s="425"/>
      <c r="J30" s="425"/>
      <c r="K30" s="425"/>
      <c r="L30" s="425"/>
      <c r="M30" s="426"/>
      <c r="N30" s="427"/>
      <c r="O30" s="428"/>
      <c r="P30" s="429"/>
      <c r="Q30" s="429"/>
      <c r="R30" s="429"/>
      <c r="S30" s="429"/>
      <c r="T30" s="429"/>
      <c r="U30" s="429"/>
      <c r="V30" s="429"/>
      <c r="W30" s="429"/>
    </row>
    <row r="31" spans="1:23" ht="27" customHeight="1"/>
    <row r="32" spans="1:23" ht="27" customHeight="1"/>
    <row r="33" ht="27" customHeight="1"/>
    <row r="34" ht="27" customHeight="1"/>
    <row r="35" ht="27" customHeight="1"/>
    <row r="36" ht="27" customHeight="1"/>
    <row r="37" ht="27" customHeight="1"/>
    <row r="38" ht="27" customHeight="1"/>
    <row r="39" ht="27" customHeight="1"/>
    <row r="40" ht="27" customHeight="1"/>
    <row r="41" ht="27" customHeight="1"/>
    <row r="42" ht="27" customHeight="1"/>
    <row r="43" ht="27" customHeight="1"/>
    <row r="44" ht="27" customHeight="1"/>
  </sheetData>
  <pageMargins left="0.70866141732283472" right="0.70866141732283472" top="0.74803149606299213" bottom="0.74803149606299213" header="0.31496062992125984" footer="0.31496062992125984"/>
  <pageSetup paperSize="9" scale="7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CE76"/>
  <sheetViews>
    <sheetView zoomScale="90" zoomScaleNormal="90" zoomScaleSheetLayoutView="80" workbookViewId="0">
      <selection activeCell="O92" sqref="O92"/>
    </sheetView>
  </sheetViews>
  <sheetFormatPr defaultColWidth="9.140625" defaultRowHeight="19.5"/>
  <cols>
    <col min="1" max="1" width="34.5703125" style="170" customWidth="1"/>
    <col min="2" max="10" width="15.42578125" style="170" customWidth="1"/>
    <col min="11" max="16384" width="9.140625" style="170"/>
  </cols>
  <sheetData>
    <row r="1" spans="1:83">
      <c r="A1" s="165" t="s">
        <v>14</v>
      </c>
      <c r="B1" s="166"/>
      <c r="C1" s="166"/>
      <c r="D1" s="166"/>
      <c r="E1" s="166"/>
      <c r="F1" s="166"/>
      <c r="G1" s="166"/>
      <c r="H1" s="166"/>
      <c r="I1" s="166"/>
      <c r="J1" s="166"/>
      <c r="K1" s="167"/>
      <c r="L1" s="167"/>
      <c r="M1" s="167"/>
      <c r="N1" s="167"/>
      <c r="O1" s="167"/>
      <c r="P1" s="167"/>
      <c r="Q1" s="167"/>
      <c r="R1" s="167"/>
      <c r="S1" s="168"/>
      <c r="T1" s="168"/>
      <c r="U1" s="169"/>
      <c r="V1" s="169"/>
      <c r="W1" s="169"/>
      <c r="X1" s="169"/>
      <c r="Y1" s="169"/>
      <c r="Z1" s="169"/>
      <c r="AA1" s="169"/>
      <c r="AB1" s="169"/>
      <c r="AC1" s="169"/>
      <c r="AD1" s="169"/>
      <c r="AE1" s="169"/>
      <c r="AF1" s="169"/>
      <c r="AG1" s="169"/>
      <c r="AH1" s="169"/>
      <c r="AI1" s="169"/>
      <c r="AJ1" s="169"/>
      <c r="AK1" s="169"/>
      <c r="AL1" s="169"/>
      <c r="AM1" s="169"/>
      <c r="AN1" s="169"/>
      <c r="AO1" s="169"/>
      <c r="AP1" s="169"/>
      <c r="AQ1" s="169"/>
      <c r="AR1" s="169"/>
      <c r="AS1" s="169"/>
      <c r="AT1" s="169"/>
      <c r="AU1" s="169"/>
      <c r="AV1" s="169"/>
      <c r="AW1" s="169"/>
      <c r="AX1" s="169"/>
      <c r="AY1" s="169"/>
      <c r="AZ1" s="169"/>
      <c r="BA1" s="169"/>
      <c r="BB1" s="169"/>
      <c r="BC1" s="169"/>
      <c r="BD1" s="169"/>
      <c r="BE1" s="169"/>
      <c r="BF1" s="169"/>
      <c r="BG1" s="169"/>
      <c r="BH1" s="169"/>
      <c r="BI1" s="169"/>
      <c r="BJ1" s="169"/>
      <c r="BK1" s="169"/>
      <c r="BL1" s="169"/>
      <c r="BM1" s="169"/>
      <c r="BN1" s="169"/>
      <c r="BO1" s="169"/>
      <c r="BP1" s="169"/>
      <c r="BQ1" s="169"/>
      <c r="BR1" s="169"/>
      <c r="BS1" s="169"/>
      <c r="BT1" s="169"/>
      <c r="BU1" s="169"/>
      <c r="BV1" s="169"/>
      <c r="BW1" s="169"/>
      <c r="BX1" s="169"/>
      <c r="BY1" s="169"/>
      <c r="BZ1" s="169"/>
      <c r="CA1" s="169"/>
      <c r="CB1" s="169"/>
      <c r="CC1" s="169"/>
      <c r="CD1" s="169"/>
      <c r="CE1" s="169"/>
    </row>
    <row r="2" spans="1:83" ht="5.25" customHeight="1">
      <c r="A2" s="171"/>
      <c r="B2" s="169"/>
      <c r="C2" s="169"/>
      <c r="D2" s="169"/>
      <c r="E2" s="169"/>
      <c r="F2" s="169"/>
      <c r="G2" s="172"/>
      <c r="I2" s="169"/>
      <c r="J2" s="169"/>
      <c r="K2" s="168"/>
      <c r="L2" s="168"/>
      <c r="M2" s="168"/>
      <c r="N2" s="168"/>
      <c r="O2" s="168"/>
      <c r="P2" s="168"/>
      <c r="Q2" s="168"/>
      <c r="R2" s="168"/>
      <c r="S2" s="168"/>
      <c r="T2" s="168"/>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c r="AW2" s="169"/>
      <c r="AX2" s="169"/>
      <c r="AY2" s="169"/>
      <c r="AZ2" s="169"/>
      <c r="BA2" s="169"/>
      <c r="BB2" s="169"/>
      <c r="BC2" s="169"/>
      <c r="BD2" s="169"/>
      <c r="BE2" s="169"/>
      <c r="BF2" s="169"/>
      <c r="BG2" s="169"/>
      <c r="BH2" s="169"/>
      <c r="BI2" s="169"/>
      <c r="BJ2" s="169"/>
      <c r="BK2" s="169"/>
      <c r="BL2" s="169"/>
      <c r="BM2" s="169"/>
      <c r="BN2" s="169"/>
      <c r="BO2" s="169"/>
      <c r="BP2" s="169"/>
      <c r="BQ2" s="169"/>
      <c r="BR2" s="169"/>
      <c r="BS2" s="169"/>
      <c r="BT2" s="169"/>
      <c r="BU2" s="169"/>
      <c r="BV2" s="169"/>
      <c r="BW2" s="169"/>
      <c r="BX2" s="169"/>
      <c r="BY2" s="169"/>
      <c r="BZ2" s="169"/>
      <c r="CA2" s="169"/>
      <c r="CB2" s="169"/>
      <c r="CC2" s="169"/>
      <c r="CD2" s="169"/>
      <c r="CE2" s="169"/>
    </row>
    <row r="3" spans="1:83" ht="18" customHeight="1">
      <c r="A3" s="208" t="s">
        <v>530</v>
      </c>
      <c r="B3" s="173"/>
      <c r="D3" s="174"/>
      <c r="E3" s="174"/>
      <c r="F3" s="175"/>
      <c r="G3" s="176"/>
      <c r="H3" s="176"/>
      <c r="I3" s="169"/>
      <c r="J3" s="169"/>
      <c r="K3" s="169"/>
      <c r="L3" s="169"/>
      <c r="M3" s="169"/>
      <c r="N3" s="169"/>
      <c r="O3" s="169"/>
      <c r="P3" s="169"/>
      <c r="Q3" s="169"/>
      <c r="R3" s="169"/>
      <c r="S3" s="169"/>
      <c r="T3" s="169"/>
      <c r="U3" s="169"/>
      <c r="V3" s="169"/>
      <c r="W3" s="169"/>
      <c r="X3" s="169"/>
      <c r="Y3" s="169"/>
      <c r="Z3" s="169"/>
      <c r="AA3" s="169"/>
      <c r="AB3" s="169"/>
      <c r="AC3" s="169"/>
      <c r="AD3" s="169"/>
      <c r="AE3" s="169"/>
      <c r="AF3" s="169"/>
      <c r="AG3" s="169"/>
      <c r="AH3" s="169"/>
      <c r="AI3" s="169"/>
      <c r="AJ3" s="169"/>
      <c r="AK3" s="169"/>
      <c r="AL3" s="169"/>
      <c r="AM3" s="169"/>
      <c r="AN3" s="169"/>
      <c r="AO3" s="169"/>
      <c r="AP3" s="169"/>
      <c r="AQ3" s="169"/>
      <c r="AR3" s="169"/>
      <c r="AS3" s="169"/>
      <c r="AT3" s="169"/>
      <c r="AU3" s="169"/>
      <c r="AV3" s="169"/>
      <c r="AW3" s="169"/>
      <c r="AX3" s="169"/>
      <c r="AY3" s="169"/>
      <c r="AZ3" s="169"/>
      <c r="BA3" s="169"/>
      <c r="BB3" s="169"/>
      <c r="BC3" s="169"/>
      <c r="BD3" s="169"/>
      <c r="BE3" s="169"/>
      <c r="BF3" s="169"/>
      <c r="BG3" s="169"/>
      <c r="BH3" s="169"/>
      <c r="BI3" s="169"/>
      <c r="BJ3" s="169"/>
      <c r="BK3" s="169"/>
      <c r="BL3" s="169"/>
      <c r="BM3" s="169"/>
      <c r="BN3" s="169"/>
      <c r="BO3" s="169"/>
      <c r="BP3" s="169"/>
      <c r="BQ3" s="169"/>
      <c r="BR3" s="169"/>
      <c r="BS3" s="169"/>
      <c r="BT3" s="169"/>
      <c r="BU3" s="169"/>
      <c r="BV3" s="169"/>
      <c r="BW3" s="169"/>
      <c r="BX3" s="169"/>
      <c r="BY3" s="169"/>
      <c r="BZ3" s="169"/>
      <c r="CA3" s="169"/>
      <c r="CB3" s="169"/>
      <c r="CC3" s="169"/>
      <c r="CD3" s="169"/>
      <c r="CE3" s="169"/>
    </row>
    <row r="4" spans="1:83" ht="18" customHeight="1">
      <c r="A4" s="275"/>
      <c r="B4" s="276" t="s">
        <v>87</v>
      </c>
      <c r="C4" s="276"/>
      <c r="D4" s="276"/>
      <c r="E4" s="276"/>
      <c r="F4" s="276"/>
      <c r="G4" s="276"/>
      <c r="H4" s="276"/>
      <c r="I4" s="276"/>
      <c r="J4" s="276"/>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c r="AW4" s="169"/>
      <c r="AX4" s="169"/>
      <c r="AY4" s="169"/>
      <c r="AZ4" s="169"/>
      <c r="BA4" s="169"/>
      <c r="BB4" s="169"/>
      <c r="BC4" s="169"/>
      <c r="BD4" s="169"/>
      <c r="BE4" s="169"/>
      <c r="BF4" s="169"/>
      <c r="BG4" s="169"/>
      <c r="BH4" s="169"/>
      <c r="BI4" s="169"/>
      <c r="BJ4" s="169"/>
      <c r="BK4" s="169"/>
      <c r="BL4" s="169"/>
      <c r="BM4" s="169"/>
      <c r="BN4" s="169"/>
      <c r="BO4" s="169"/>
      <c r="BP4" s="169"/>
      <c r="BQ4" s="169"/>
      <c r="BR4" s="169"/>
      <c r="BS4" s="169"/>
      <c r="BT4" s="169"/>
      <c r="BU4" s="169"/>
      <c r="BV4" s="169"/>
      <c r="BW4" s="169"/>
      <c r="BX4" s="169"/>
      <c r="BY4" s="169"/>
      <c r="BZ4" s="169"/>
      <c r="CA4" s="169"/>
      <c r="CB4" s="169"/>
      <c r="CC4" s="169"/>
      <c r="CD4" s="169"/>
      <c r="CE4" s="169"/>
    </row>
    <row r="5" spans="1:83" ht="18" customHeight="1">
      <c r="A5" s="275"/>
      <c r="B5" s="277"/>
      <c r="C5" s="277"/>
      <c r="D5" s="277"/>
      <c r="E5" s="277"/>
      <c r="F5" s="277"/>
      <c r="G5" s="277" t="s">
        <v>98</v>
      </c>
      <c r="H5" s="277"/>
      <c r="I5" s="277"/>
      <c r="J5" s="277"/>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c r="AW5" s="169"/>
      <c r="AX5" s="169"/>
      <c r="AY5" s="169"/>
      <c r="AZ5" s="169"/>
      <c r="BA5" s="169"/>
      <c r="BB5" s="169"/>
      <c r="BC5" s="169"/>
      <c r="BD5" s="169"/>
      <c r="BE5" s="169"/>
      <c r="BF5" s="169"/>
      <c r="BG5" s="169"/>
      <c r="BH5" s="169"/>
      <c r="BI5" s="169"/>
      <c r="BJ5" s="169"/>
      <c r="BK5" s="169"/>
      <c r="BL5" s="169"/>
      <c r="BM5" s="169"/>
      <c r="BN5" s="169"/>
      <c r="BO5" s="169"/>
      <c r="BP5" s="169"/>
      <c r="BQ5" s="169"/>
      <c r="BR5" s="169"/>
      <c r="BS5" s="169"/>
      <c r="BT5" s="169"/>
      <c r="BU5" s="169"/>
      <c r="BV5" s="169"/>
      <c r="BW5" s="169"/>
      <c r="BX5" s="169"/>
      <c r="BY5" s="169"/>
      <c r="BZ5" s="169"/>
      <c r="CA5" s="169"/>
      <c r="CB5" s="169"/>
      <c r="CC5" s="169"/>
      <c r="CD5" s="169"/>
      <c r="CE5" s="169"/>
    </row>
    <row r="6" spans="1:83" ht="18" customHeight="1">
      <c r="A6" s="275"/>
      <c r="B6" s="277"/>
      <c r="C6" s="277"/>
      <c r="D6" s="277"/>
      <c r="E6" s="277"/>
      <c r="F6" s="277"/>
      <c r="G6" s="277" t="s">
        <v>99</v>
      </c>
      <c r="H6" s="277"/>
      <c r="I6" s="277"/>
      <c r="J6" s="277"/>
      <c r="K6" s="169"/>
      <c r="L6" s="169"/>
      <c r="M6" s="169"/>
      <c r="N6" s="169"/>
      <c r="O6" s="169"/>
      <c r="P6" s="169"/>
      <c r="Q6" s="169"/>
      <c r="R6" s="169"/>
      <c r="S6" s="169"/>
      <c r="T6" s="169"/>
      <c r="U6" s="169"/>
      <c r="V6" s="169"/>
      <c r="W6" s="169"/>
      <c r="X6" s="169"/>
      <c r="Y6" s="169"/>
      <c r="Z6" s="169"/>
      <c r="AA6" s="169"/>
      <c r="AB6" s="169"/>
      <c r="AC6" s="169"/>
      <c r="AD6" s="169"/>
      <c r="AE6" s="169"/>
      <c r="AF6" s="169"/>
      <c r="AG6" s="169"/>
      <c r="AH6" s="169"/>
      <c r="AI6" s="169"/>
      <c r="AJ6" s="169"/>
      <c r="AK6" s="169"/>
      <c r="AL6" s="169"/>
      <c r="AM6" s="169"/>
      <c r="AN6" s="169"/>
      <c r="AO6" s="169"/>
      <c r="AP6" s="169"/>
      <c r="AQ6" s="169"/>
      <c r="AR6" s="169"/>
      <c r="AS6" s="169"/>
      <c r="AT6" s="169"/>
      <c r="AU6" s="169"/>
      <c r="AV6" s="169"/>
      <c r="AW6" s="169"/>
      <c r="AX6" s="169"/>
      <c r="AY6" s="169"/>
      <c r="AZ6" s="169"/>
      <c r="BA6" s="169"/>
      <c r="BB6" s="169"/>
      <c r="BC6" s="169"/>
      <c r="BD6" s="169"/>
      <c r="BE6" s="169"/>
      <c r="BF6" s="169"/>
      <c r="BG6" s="169"/>
      <c r="BH6" s="169"/>
      <c r="BI6" s="169"/>
      <c r="BJ6" s="169"/>
      <c r="BK6" s="169"/>
      <c r="BL6" s="169"/>
      <c r="BM6" s="169"/>
      <c r="BN6" s="169"/>
      <c r="BO6" s="169"/>
      <c r="BP6" s="169"/>
      <c r="BQ6" s="169"/>
      <c r="BR6" s="169"/>
      <c r="BS6" s="169"/>
      <c r="BT6" s="169"/>
      <c r="BU6" s="169"/>
      <c r="BV6" s="169"/>
      <c r="BW6" s="169"/>
      <c r="BX6" s="169"/>
      <c r="BY6" s="169"/>
      <c r="BZ6" s="169"/>
      <c r="CA6" s="169"/>
      <c r="CB6" s="169"/>
      <c r="CC6" s="169"/>
      <c r="CD6" s="169"/>
      <c r="CE6" s="169"/>
    </row>
    <row r="7" spans="1:83" ht="18" customHeight="1">
      <c r="A7" s="275"/>
      <c r="B7" s="277"/>
      <c r="C7" s="277" t="s">
        <v>90</v>
      </c>
      <c r="D7" s="277"/>
      <c r="E7" s="277"/>
      <c r="F7" s="277"/>
      <c r="G7" s="277" t="s">
        <v>100</v>
      </c>
      <c r="H7" s="277"/>
      <c r="I7" s="277"/>
      <c r="J7" s="277"/>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c r="AW7" s="169"/>
      <c r="AX7" s="169"/>
      <c r="AY7" s="169"/>
      <c r="AZ7" s="169"/>
      <c r="BA7" s="169"/>
      <c r="BB7" s="169"/>
      <c r="BC7" s="169"/>
      <c r="BD7" s="169"/>
      <c r="BE7" s="169"/>
      <c r="BF7" s="169"/>
      <c r="BG7" s="169"/>
      <c r="BH7" s="169"/>
      <c r="BI7" s="169"/>
      <c r="BJ7" s="169"/>
      <c r="BK7" s="169"/>
      <c r="BL7" s="169"/>
      <c r="BM7" s="169"/>
      <c r="BN7" s="169"/>
      <c r="BO7" s="169"/>
      <c r="BP7" s="169"/>
      <c r="BQ7" s="169"/>
      <c r="BR7" s="169"/>
      <c r="BS7" s="169"/>
      <c r="BT7" s="169"/>
      <c r="BU7" s="169"/>
      <c r="BV7" s="169"/>
      <c r="BW7" s="169"/>
      <c r="BX7" s="169"/>
      <c r="BY7" s="169"/>
      <c r="BZ7" s="169"/>
      <c r="CA7" s="169"/>
      <c r="CB7" s="169"/>
      <c r="CC7" s="169"/>
      <c r="CD7" s="169"/>
      <c r="CE7" s="169"/>
    </row>
    <row r="8" spans="1:83" ht="18" customHeight="1">
      <c r="A8" s="275"/>
      <c r="B8" s="277"/>
      <c r="C8" s="277" t="s">
        <v>91</v>
      </c>
      <c r="D8" s="277"/>
      <c r="E8" s="277" t="s">
        <v>94</v>
      </c>
      <c r="F8" s="277" t="s">
        <v>96</v>
      </c>
      <c r="G8" s="277" t="s">
        <v>101</v>
      </c>
      <c r="H8" s="277"/>
      <c r="I8" s="277"/>
      <c r="J8" s="277"/>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69"/>
      <c r="BR8" s="169"/>
      <c r="BS8" s="169"/>
      <c r="BT8" s="169"/>
      <c r="BU8" s="169"/>
      <c r="BV8" s="169"/>
      <c r="BW8" s="169"/>
      <c r="BX8" s="169"/>
      <c r="BY8" s="169"/>
      <c r="BZ8" s="169"/>
      <c r="CA8" s="169"/>
      <c r="CB8" s="169"/>
      <c r="CC8" s="169"/>
      <c r="CD8" s="169"/>
      <c r="CE8" s="169"/>
    </row>
    <row r="9" spans="1:83" ht="18" customHeight="1">
      <c r="A9" s="275"/>
      <c r="B9" s="277" t="s">
        <v>88</v>
      </c>
      <c r="C9" s="277" t="s">
        <v>92</v>
      </c>
      <c r="D9" s="277" t="s">
        <v>93</v>
      </c>
      <c r="E9" s="277" t="s">
        <v>95</v>
      </c>
      <c r="F9" s="277" t="s">
        <v>97</v>
      </c>
      <c r="G9" s="278" t="s">
        <v>102</v>
      </c>
      <c r="H9" s="277" t="s">
        <v>103</v>
      </c>
      <c r="I9" s="277" t="s">
        <v>104</v>
      </c>
      <c r="J9" s="277" t="s">
        <v>39</v>
      </c>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69"/>
      <c r="AR9" s="169"/>
      <c r="AS9" s="169"/>
      <c r="AT9" s="169"/>
      <c r="AU9" s="169"/>
      <c r="AV9" s="169"/>
      <c r="AW9" s="169"/>
      <c r="AX9" s="169"/>
      <c r="AY9" s="169"/>
      <c r="AZ9" s="169"/>
      <c r="BA9" s="169"/>
      <c r="BB9" s="169"/>
      <c r="BC9" s="169"/>
      <c r="BD9" s="169"/>
      <c r="BE9" s="169"/>
      <c r="BF9" s="169"/>
      <c r="BG9" s="169"/>
      <c r="BH9" s="169"/>
      <c r="BI9" s="169"/>
      <c r="BJ9" s="169"/>
      <c r="BK9" s="169"/>
      <c r="BL9" s="169"/>
      <c r="BM9" s="169"/>
      <c r="BN9" s="169"/>
      <c r="BO9" s="169"/>
      <c r="BP9" s="169"/>
      <c r="BQ9" s="169"/>
      <c r="BR9" s="169"/>
      <c r="BS9" s="169"/>
      <c r="BT9" s="169"/>
      <c r="BU9" s="169"/>
      <c r="BV9" s="169"/>
      <c r="BW9" s="169"/>
      <c r="BX9" s="169"/>
      <c r="BY9" s="169"/>
      <c r="BZ9" s="169"/>
      <c r="CA9" s="169"/>
      <c r="CB9" s="169"/>
      <c r="CC9" s="169"/>
      <c r="CD9" s="169"/>
      <c r="CE9" s="169"/>
    </row>
    <row r="10" spans="1:83" ht="18" customHeight="1">
      <c r="A10" s="275"/>
      <c r="B10" s="279" t="s">
        <v>89</v>
      </c>
      <c r="C10" s="279" t="s">
        <v>89</v>
      </c>
      <c r="D10" s="279" t="s">
        <v>89</v>
      </c>
      <c r="E10" s="279" t="s">
        <v>89</v>
      </c>
      <c r="F10" s="279" t="s">
        <v>89</v>
      </c>
      <c r="G10" s="279" t="s">
        <v>89</v>
      </c>
      <c r="H10" s="279" t="s">
        <v>89</v>
      </c>
      <c r="I10" s="279" t="s">
        <v>89</v>
      </c>
      <c r="J10" s="279" t="s">
        <v>89</v>
      </c>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c r="AW10" s="169"/>
      <c r="AX10" s="169"/>
      <c r="AY10" s="169"/>
      <c r="AZ10" s="169"/>
      <c r="BA10" s="169"/>
      <c r="BB10" s="169"/>
      <c r="BC10" s="169"/>
      <c r="BD10" s="169"/>
      <c r="BE10" s="169"/>
      <c r="BF10" s="169"/>
      <c r="BG10" s="169"/>
      <c r="BH10" s="169"/>
      <c r="BI10" s="169"/>
      <c r="BJ10" s="169"/>
      <c r="BK10" s="169"/>
      <c r="BL10" s="169"/>
      <c r="BM10" s="169"/>
      <c r="BN10" s="169"/>
      <c r="BO10" s="169"/>
      <c r="BP10" s="169"/>
      <c r="BQ10" s="169"/>
      <c r="BR10" s="169"/>
      <c r="BS10" s="169"/>
      <c r="BT10" s="169"/>
      <c r="BU10" s="169"/>
      <c r="BV10" s="169"/>
      <c r="BW10" s="169"/>
      <c r="BX10" s="169"/>
      <c r="BY10" s="169"/>
      <c r="BZ10" s="169"/>
      <c r="CA10" s="169"/>
      <c r="CB10" s="169"/>
      <c r="CC10" s="169"/>
      <c r="CD10" s="169"/>
      <c r="CE10" s="169"/>
    </row>
    <row r="11" spans="1:83" ht="18" customHeight="1">
      <c r="A11" s="280" t="s">
        <v>105</v>
      </c>
      <c r="B11" s="281"/>
      <c r="C11" s="281"/>
      <c r="D11" s="281"/>
      <c r="E11" s="281"/>
      <c r="F11" s="281"/>
      <c r="G11" s="281"/>
      <c r="H11" s="281"/>
      <c r="I11" s="281"/>
      <c r="J11" s="281"/>
      <c r="K11" s="169"/>
      <c r="L11" s="169"/>
      <c r="M11" s="169"/>
      <c r="N11" s="169"/>
      <c r="O11" s="169"/>
      <c r="P11" s="169"/>
      <c r="Q11" s="169"/>
      <c r="R11" s="169"/>
      <c r="S11" s="169"/>
      <c r="T11" s="169"/>
      <c r="U11" s="169"/>
      <c r="V11" s="169"/>
      <c r="W11" s="169"/>
      <c r="X11" s="169"/>
      <c r="Y11" s="169"/>
      <c r="Z11" s="169"/>
      <c r="AA11" s="169"/>
      <c r="AB11" s="169"/>
      <c r="AC11" s="169"/>
      <c r="AD11" s="169"/>
      <c r="AE11" s="169"/>
      <c r="AF11" s="169"/>
      <c r="AG11" s="169"/>
      <c r="AH11" s="169"/>
      <c r="AI11" s="169"/>
      <c r="AJ11" s="169"/>
      <c r="AK11" s="169"/>
      <c r="AL11" s="169"/>
      <c r="AM11" s="169"/>
      <c r="AN11" s="169"/>
      <c r="AO11" s="169"/>
      <c r="AP11" s="169"/>
      <c r="AQ11" s="169"/>
      <c r="AR11" s="169"/>
      <c r="AS11" s="169"/>
      <c r="AT11" s="169"/>
      <c r="AU11" s="169"/>
      <c r="AV11" s="169"/>
      <c r="AW11" s="169"/>
      <c r="AX11" s="169"/>
      <c r="AY11" s="169"/>
      <c r="AZ11" s="169"/>
      <c r="BA11" s="169"/>
      <c r="BB11" s="169"/>
      <c r="BC11" s="169"/>
      <c r="BD11" s="169"/>
      <c r="BE11" s="169"/>
      <c r="BF11" s="169"/>
      <c r="BG11" s="169"/>
      <c r="BH11" s="169"/>
      <c r="BI11" s="169"/>
      <c r="BJ11" s="169"/>
      <c r="BK11" s="169"/>
      <c r="BL11" s="169"/>
      <c r="BM11" s="169"/>
      <c r="BN11" s="169"/>
      <c r="BO11" s="169"/>
      <c r="BP11" s="169"/>
      <c r="BQ11" s="169"/>
      <c r="BR11" s="169"/>
      <c r="BS11" s="169"/>
      <c r="BT11" s="169"/>
      <c r="BU11" s="169"/>
      <c r="BV11" s="169"/>
      <c r="BW11" s="169"/>
      <c r="BX11" s="169"/>
      <c r="BY11" s="169"/>
      <c r="BZ11" s="169"/>
      <c r="CA11" s="169"/>
      <c r="CB11" s="169"/>
      <c r="CC11" s="169"/>
      <c r="CD11" s="169"/>
      <c r="CE11" s="169"/>
    </row>
    <row r="12" spans="1:83" ht="18" customHeight="1">
      <c r="A12" s="280" t="s">
        <v>472</v>
      </c>
      <c r="B12" s="282">
        <v>166918773.5</v>
      </c>
      <c r="C12" s="282">
        <v>21429135.219999999</v>
      </c>
      <c r="D12" s="282">
        <v>295022649.12</v>
      </c>
      <c r="E12" s="282">
        <v>22056835.370000001</v>
      </c>
      <c r="F12" s="282">
        <v>8011088.0999999996</v>
      </c>
      <c r="G12" s="282">
        <v>18836402.630000003</v>
      </c>
      <c r="H12" s="282">
        <v>19962560.25</v>
      </c>
      <c r="I12" s="282">
        <v>10815062.050000001</v>
      </c>
      <c r="J12" s="282">
        <f>SUM(B12:I12)</f>
        <v>563052506.24000001</v>
      </c>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169"/>
      <c r="AR12" s="169"/>
      <c r="AS12" s="169"/>
      <c r="AT12" s="169"/>
      <c r="AU12" s="169"/>
      <c r="AV12" s="169"/>
      <c r="AW12" s="169"/>
      <c r="AX12" s="169"/>
      <c r="AY12" s="169"/>
      <c r="AZ12" s="169"/>
      <c r="BA12" s="169"/>
      <c r="BB12" s="169"/>
      <c r="BC12" s="169"/>
      <c r="BD12" s="169"/>
      <c r="BE12" s="169"/>
      <c r="BF12" s="169"/>
      <c r="BG12" s="169"/>
      <c r="BH12" s="169"/>
      <c r="BI12" s="169"/>
      <c r="BJ12" s="169"/>
      <c r="BK12" s="169"/>
      <c r="BL12" s="169"/>
      <c r="BM12" s="169"/>
      <c r="BN12" s="169"/>
      <c r="BO12" s="169"/>
      <c r="BP12" s="169"/>
      <c r="BQ12" s="169"/>
      <c r="BR12" s="169"/>
      <c r="BS12" s="169"/>
      <c r="BT12" s="169"/>
      <c r="BU12" s="169"/>
      <c r="BV12" s="169"/>
      <c r="BW12" s="169"/>
      <c r="BX12" s="169"/>
      <c r="BY12" s="169"/>
      <c r="BZ12" s="169"/>
      <c r="CA12" s="169"/>
      <c r="CB12" s="169"/>
      <c r="CC12" s="169"/>
      <c r="CD12" s="169"/>
      <c r="CE12" s="169"/>
    </row>
    <row r="13" spans="1:83" ht="18" customHeight="1">
      <c r="A13" s="280" t="s">
        <v>106</v>
      </c>
      <c r="B13" s="282">
        <v>0</v>
      </c>
      <c r="C13" s="282">
        <v>0</v>
      </c>
      <c r="D13" s="282">
        <v>0</v>
      </c>
      <c r="E13" s="282">
        <v>183200.37</v>
      </c>
      <c r="F13" s="282">
        <v>42000</v>
      </c>
      <c r="G13" s="282">
        <v>0</v>
      </c>
      <c r="H13" s="282">
        <v>0</v>
      </c>
      <c r="I13" s="282">
        <v>5946.26</v>
      </c>
      <c r="J13" s="282">
        <f>SUM(B13:I13)</f>
        <v>231146.63</v>
      </c>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c r="AW13" s="169"/>
      <c r="AX13" s="169"/>
      <c r="AY13" s="169"/>
      <c r="AZ13" s="169"/>
      <c r="BA13" s="169"/>
      <c r="BB13" s="169"/>
      <c r="BC13" s="169"/>
      <c r="BD13" s="169"/>
      <c r="BE13" s="169"/>
      <c r="BF13" s="169"/>
      <c r="BG13" s="169"/>
      <c r="BH13" s="169"/>
      <c r="BI13" s="169"/>
      <c r="BJ13" s="169"/>
      <c r="BK13" s="169"/>
      <c r="BL13" s="169"/>
      <c r="BM13" s="169"/>
      <c r="BN13" s="169"/>
      <c r="BO13" s="169"/>
      <c r="BP13" s="169"/>
      <c r="BQ13" s="169"/>
      <c r="BR13" s="169"/>
      <c r="BS13" s="169"/>
      <c r="BT13" s="169"/>
      <c r="BU13" s="169"/>
      <c r="BV13" s="169"/>
      <c r="BW13" s="169"/>
      <c r="BX13" s="169"/>
      <c r="BY13" s="169"/>
      <c r="BZ13" s="169"/>
      <c r="CA13" s="169"/>
      <c r="CB13" s="169"/>
      <c r="CC13" s="169"/>
      <c r="CD13" s="169"/>
      <c r="CE13" s="169"/>
    </row>
    <row r="14" spans="1:83" ht="18" customHeight="1">
      <c r="A14" s="280" t="s">
        <v>473</v>
      </c>
      <c r="B14" s="282">
        <v>0</v>
      </c>
      <c r="C14" s="282">
        <v>0</v>
      </c>
      <c r="D14" s="282">
        <v>0</v>
      </c>
      <c r="E14" s="282">
        <v>189397.99</v>
      </c>
      <c r="F14" s="282">
        <v>497331.96</v>
      </c>
      <c r="G14" s="282">
        <v>-673187.8899999999</v>
      </c>
      <c r="H14" s="282">
        <v>0</v>
      </c>
      <c r="I14" s="282">
        <v>0</v>
      </c>
      <c r="J14" s="282">
        <f>SUM(B14:I14)</f>
        <v>13542.060000000056</v>
      </c>
      <c r="K14" s="169"/>
      <c r="L14" s="169"/>
      <c r="M14" s="169"/>
      <c r="N14" s="169"/>
      <c r="O14" s="169"/>
      <c r="P14" s="169"/>
      <c r="Q14" s="169"/>
      <c r="R14" s="169"/>
      <c r="S14" s="169"/>
      <c r="T14" s="169"/>
      <c r="U14" s="169"/>
      <c r="V14" s="169"/>
      <c r="W14" s="169"/>
      <c r="X14" s="169"/>
      <c r="Y14" s="169"/>
      <c r="Z14" s="169"/>
      <c r="AA14" s="169"/>
      <c r="AB14" s="169"/>
      <c r="AC14" s="169"/>
      <c r="AD14" s="169"/>
      <c r="AE14" s="169"/>
      <c r="AF14" s="169"/>
      <c r="AG14" s="169"/>
      <c r="AH14" s="169"/>
      <c r="AI14" s="169"/>
      <c r="AJ14" s="169"/>
      <c r="AK14" s="169"/>
      <c r="AL14" s="169"/>
      <c r="AM14" s="169"/>
      <c r="AN14" s="169"/>
      <c r="AO14" s="169"/>
      <c r="AP14" s="169"/>
      <c r="AQ14" s="169"/>
      <c r="AR14" s="169"/>
      <c r="AS14" s="169"/>
      <c r="AT14" s="169"/>
      <c r="AU14" s="169"/>
      <c r="AV14" s="169"/>
      <c r="AW14" s="169"/>
      <c r="AX14" s="169"/>
      <c r="AY14" s="169"/>
      <c r="AZ14" s="169"/>
      <c r="BA14" s="169"/>
      <c r="BB14" s="169"/>
      <c r="BC14" s="169"/>
      <c r="BD14" s="169"/>
      <c r="BE14" s="169"/>
      <c r="BF14" s="169"/>
      <c r="BG14" s="169"/>
      <c r="BH14" s="169"/>
      <c r="BI14" s="169"/>
      <c r="BJ14" s="169"/>
      <c r="BK14" s="169"/>
      <c r="BL14" s="169"/>
      <c r="BM14" s="169"/>
      <c r="BN14" s="169"/>
      <c r="BO14" s="169"/>
      <c r="BP14" s="169"/>
      <c r="BQ14" s="169"/>
      <c r="BR14" s="169"/>
      <c r="BS14" s="169"/>
      <c r="BT14" s="169"/>
      <c r="BU14" s="169"/>
      <c r="BV14" s="169"/>
      <c r="BW14" s="169"/>
      <c r="BX14" s="169"/>
      <c r="BY14" s="169"/>
      <c r="BZ14" s="169"/>
      <c r="CA14" s="169"/>
      <c r="CB14" s="169"/>
      <c r="CC14" s="169"/>
      <c r="CD14" s="169"/>
      <c r="CE14" s="169"/>
    </row>
    <row r="15" spans="1:83" ht="18" customHeight="1">
      <c r="A15" s="280" t="s">
        <v>474</v>
      </c>
      <c r="B15" s="282">
        <v>0</v>
      </c>
      <c r="C15" s="282">
        <v>0</v>
      </c>
      <c r="D15" s="282">
        <v>0</v>
      </c>
      <c r="E15" s="282">
        <v>0</v>
      </c>
      <c r="F15" s="282">
        <v>0</v>
      </c>
      <c r="G15" s="282">
        <v>0</v>
      </c>
      <c r="H15" s="282">
        <v>-6794954.6799999997</v>
      </c>
      <c r="I15" s="282">
        <v>0</v>
      </c>
      <c r="J15" s="282">
        <f>SUM(B15:I15)</f>
        <v>-6794954.6799999997</v>
      </c>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69"/>
      <c r="AR15" s="169"/>
      <c r="AS15" s="169"/>
      <c r="AT15" s="169"/>
      <c r="AU15" s="169"/>
      <c r="AV15" s="169"/>
      <c r="AW15" s="169"/>
      <c r="AX15" s="169"/>
      <c r="AY15" s="169"/>
      <c r="AZ15" s="169"/>
      <c r="BA15" s="169"/>
      <c r="BB15" s="169"/>
      <c r="BC15" s="169"/>
      <c r="BD15" s="169"/>
      <c r="BE15" s="169"/>
      <c r="BF15" s="169"/>
      <c r="BG15" s="169"/>
      <c r="BH15" s="169"/>
      <c r="BI15" s="169"/>
      <c r="BJ15" s="169"/>
      <c r="BK15" s="169"/>
      <c r="BL15" s="169"/>
      <c r="BM15" s="169"/>
      <c r="BN15" s="169"/>
      <c r="BO15" s="169"/>
      <c r="BP15" s="169"/>
      <c r="BQ15" s="169"/>
      <c r="BR15" s="169"/>
      <c r="BS15" s="169"/>
      <c r="BT15" s="169"/>
      <c r="BU15" s="169"/>
      <c r="BV15" s="169"/>
      <c r="BW15" s="169"/>
      <c r="BX15" s="169"/>
      <c r="BY15" s="169"/>
      <c r="BZ15" s="169"/>
      <c r="CA15" s="169"/>
      <c r="CB15" s="169"/>
      <c r="CC15" s="169"/>
      <c r="CD15" s="169"/>
      <c r="CE15" s="169"/>
    </row>
    <row r="16" spans="1:83" ht="18" customHeight="1">
      <c r="A16" s="280" t="s">
        <v>475</v>
      </c>
      <c r="B16" s="282">
        <v>0</v>
      </c>
      <c r="C16" s="282">
        <v>0</v>
      </c>
      <c r="D16" s="282">
        <v>0</v>
      </c>
      <c r="E16" s="282">
        <v>-17500</v>
      </c>
      <c r="F16" s="282">
        <v>0</v>
      </c>
      <c r="G16" s="282">
        <v>0</v>
      </c>
      <c r="H16" s="282">
        <v>-3168224.3</v>
      </c>
      <c r="I16" s="282">
        <v>0</v>
      </c>
      <c r="J16" s="282">
        <f>SUM(B16:I16)</f>
        <v>-3185724.3</v>
      </c>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c r="AS16" s="169"/>
      <c r="AT16" s="169"/>
      <c r="AU16" s="169"/>
      <c r="AV16" s="169"/>
      <c r="AW16" s="169"/>
      <c r="AX16" s="169"/>
      <c r="AY16" s="169"/>
      <c r="AZ16" s="169"/>
      <c r="BA16" s="169"/>
      <c r="BB16" s="169"/>
      <c r="BC16" s="169"/>
      <c r="BD16" s="169"/>
      <c r="BE16" s="169"/>
      <c r="BF16" s="169"/>
      <c r="BG16" s="169"/>
      <c r="BH16" s="169"/>
      <c r="BI16" s="169"/>
      <c r="BJ16" s="169"/>
      <c r="BK16" s="169"/>
      <c r="BL16" s="169"/>
      <c r="BM16" s="169"/>
      <c r="BN16" s="169"/>
      <c r="BO16" s="169"/>
      <c r="BP16" s="169"/>
      <c r="BQ16" s="169"/>
      <c r="BR16" s="169"/>
      <c r="BS16" s="169"/>
      <c r="BT16" s="169"/>
      <c r="BU16" s="169"/>
      <c r="BV16" s="169"/>
      <c r="BW16" s="169"/>
      <c r="BX16" s="169"/>
      <c r="BY16" s="169"/>
      <c r="BZ16" s="169"/>
      <c r="CA16" s="169"/>
      <c r="CB16" s="169"/>
      <c r="CC16" s="169"/>
      <c r="CD16" s="169"/>
      <c r="CE16" s="169"/>
    </row>
    <row r="17" spans="1:83" ht="18" customHeight="1">
      <c r="A17" s="280" t="s">
        <v>725</v>
      </c>
      <c r="B17" s="283">
        <f>SUM(B12:B16)</f>
        <v>166918773.5</v>
      </c>
      <c r="C17" s="283">
        <f t="shared" ref="C17:J17" si="0">SUM(C12:C16)</f>
        <v>21429135.219999999</v>
      </c>
      <c r="D17" s="283">
        <f t="shared" si="0"/>
        <v>295022649.12</v>
      </c>
      <c r="E17" s="283">
        <f t="shared" si="0"/>
        <v>22411933.73</v>
      </c>
      <c r="F17" s="283">
        <f t="shared" si="0"/>
        <v>8550420.0600000005</v>
      </c>
      <c r="G17" s="283">
        <f t="shared" si="0"/>
        <v>18163214.740000002</v>
      </c>
      <c r="H17" s="283">
        <f t="shared" si="0"/>
        <v>9999381.2699999996</v>
      </c>
      <c r="I17" s="283">
        <f t="shared" si="0"/>
        <v>10821008.310000001</v>
      </c>
      <c r="J17" s="283">
        <f t="shared" si="0"/>
        <v>553316515.95000005</v>
      </c>
      <c r="K17" s="169"/>
      <c r="L17" s="169"/>
      <c r="M17" s="169"/>
      <c r="N17" s="169"/>
      <c r="O17" s="169"/>
      <c r="P17" s="169"/>
      <c r="Q17" s="169"/>
      <c r="R17" s="169"/>
      <c r="S17" s="169"/>
      <c r="T17" s="169"/>
      <c r="U17" s="169"/>
      <c r="V17" s="169"/>
      <c r="W17" s="169"/>
      <c r="X17" s="169"/>
      <c r="Y17" s="169"/>
      <c r="Z17" s="169"/>
      <c r="AA17" s="169"/>
      <c r="AB17" s="169"/>
      <c r="AC17" s="169"/>
      <c r="AD17" s="169"/>
      <c r="AE17" s="169"/>
      <c r="AF17" s="169"/>
      <c r="AG17" s="169"/>
      <c r="AH17" s="169"/>
      <c r="AI17" s="169"/>
      <c r="AJ17" s="169"/>
      <c r="AK17" s="169"/>
      <c r="AL17" s="169"/>
      <c r="AM17" s="169"/>
      <c r="AN17" s="169"/>
      <c r="AO17" s="169"/>
      <c r="AP17" s="169"/>
      <c r="AQ17" s="169"/>
      <c r="AR17" s="169"/>
      <c r="AS17" s="169"/>
      <c r="AT17" s="169"/>
      <c r="AU17" s="169"/>
      <c r="AV17" s="169"/>
      <c r="AW17" s="169"/>
      <c r="AX17" s="169"/>
      <c r="AY17" s="169"/>
      <c r="AZ17" s="169"/>
      <c r="BA17" s="169"/>
      <c r="BB17" s="169"/>
      <c r="BC17" s="169"/>
      <c r="BD17" s="169"/>
      <c r="BE17" s="169"/>
      <c r="BF17" s="169"/>
      <c r="BG17" s="169"/>
      <c r="BH17" s="169"/>
      <c r="BI17" s="169"/>
      <c r="BJ17" s="169"/>
      <c r="BK17" s="169"/>
      <c r="BL17" s="169"/>
      <c r="BM17" s="169"/>
      <c r="BN17" s="169"/>
      <c r="BO17" s="169"/>
      <c r="BP17" s="169"/>
      <c r="BQ17" s="169"/>
      <c r="BR17" s="169"/>
      <c r="BS17" s="169"/>
      <c r="BT17" s="169"/>
      <c r="BU17" s="169"/>
      <c r="BV17" s="169"/>
      <c r="BW17" s="169"/>
      <c r="BX17" s="169"/>
      <c r="BY17" s="169"/>
      <c r="BZ17" s="169"/>
      <c r="CA17" s="169"/>
      <c r="CB17" s="169"/>
      <c r="CC17" s="169"/>
      <c r="CD17" s="169"/>
      <c r="CE17" s="169"/>
    </row>
    <row r="18" spans="1:83" ht="18" customHeight="1">
      <c r="A18" s="280" t="s">
        <v>108</v>
      </c>
      <c r="B18" s="282"/>
      <c r="C18" s="282"/>
      <c r="D18" s="282"/>
      <c r="E18" s="282"/>
      <c r="F18" s="282"/>
      <c r="G18" s="282"/>
      <c r="H18" s="282"/>
      <c r="I18" s="282"/>
      <c r="J18" s="282"/>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69"/>
      <c r="AI18" s="169"/>
      <c r="AJ18" s="169"/>
      <c r="AK18" s="169"/>
      <c r="AL18" s="169"/>
      <c r="AM18" s="169"/>
      <c r="AN18" s="169"/>
      <c r="AO18" s="169"/>
      <c r="AP18" s="169"/>
      <c r="AQ18" s="169"/>
      <c r="AR18" s="169"/>
      <c r="AS18" s="169"/>
      <c r="AT18" s="169"/>
      <c r="AU18" s="169"/>
      <c r="AV18" s="169"/>
      <c r="AW18" s="169"/>
      <c r="AX18" s="169"/>
      <c r="AY18" s="169"/>
      <c r="AZ18" s="169"/>
      <c r="BA18" s="169"/>
      <c r="BB18" s="169"/>
      <c r="BC18" s="169"/>
      <c r="BD18" s="169"/>
      <c r="BE18" s="169"/>
      <c r="BF18" s="169"/>
      <c r="BG18" s="169"/>
      <c r="BH18" s="169"/>
      <c r="BI18" s="169"/>
      <c r="BJ18" s="169"/>
      <c r="BK18" s="169"/>
      <c r="BL18" s="169"/>
      <c r="BM18" s="169"/>
      <c r="BN18" s="169"/>
      <c r="BO18" s="169"/>
      <c r="BP18" s="169"/>
      <c r="BQ18" s="169"/>
      <c r="BR18" s="169"/>
      <c r="BS18" s="169"/>
      <c r="BT18" s="169"/>
      <c r="BU18" s="169"/>
      <c r="BV18" s="169"/>
      <c r="BW18" s="169"/>
      <c r="BX18" s="169"/>
      <c r="BY18" s="169"/>
      <c r="BZ18" s="169"/>
      <c r="CA18" s="169"/>
      <c r="CB18" s="169"/>
      <c r="CC18" s="169"/>
      <c r="CD18" s="169"/>
      <c r="CE18" s="169"/>
    </row>
    <row r="19" spans="1:83" ht="18" customHeight="1">
      <c r="A19" s="280" t="s">
        <v>472</v>
      </c>
      <c r="B19" s="282">
        <v>0</v>
      </c>
      <c r="C19" s="282">
        <v>13020565.399999999</v>
      </c>
      <c r="D19" s="282">
        <v>71309828.239999995</v>
      </c>
      <c r="E19" s="282">
        <v>18163753.990000002</v>
      </c>
      <c r="F19" s="282">
        <v>7003131.7299999995</v>
      </c>
      <c r="G19" s="282">
        <v>18096539.739999995</v>
      </c>
      <c r="H19" s="282">
        <v>16351037.379999997</v>
      </c>
      <c r="I19" s="282">
        <v>10134222.909999998</v>
      </c>
      <c r="J19" s="282">
        <f>SUM(B19:I19)</f>
        <v>154079079.38999999</v>
      </c>
      <c r="K19" s="169"/>
      <c r="L19" s="169"/>
      <c r="M19" s="169"/>
      <c r="N19" s="169"/>
      <c r="O19" s="169"/>
      <c r="P19" s="169"/>
      <c r="Q19" s="169"/>
      <c r="R19" s="169"/>
      <c r="S19" s="169"/>
      <c r="T19" s="169"/>
      <c r="U19" s="169"/>
      <c r="V19" s="169"/>
      <c r="W19" s="169"/>
      <c r="X19" s="169"/>
      <c r="Y19" s="169"/>
      <c r="Z19" s="169"/>
      <c r="AA19" s="169"/>
      <c r="AB19" s="169"/>
      <c r="AC19" s="169"/>
      <c r="AD19" s="169"/>
      <c r="AE19" s="169"/>
      <c r="AF19" s="169"/>
      <c r="AG19" s="169"/>
      <c r="AH19" s="169"/>
      <c r="AI19" s="169"/>
      <c r="AJ19" s="169"/>
      <c r="AK19" s="169"/>
      <c r="AL19" s="169"/>
      <c r="AM19" s="169"/>
      <c r="AN19" s="169"/>
      <c r="AO19" s="169"/>
      <c r="AP19" s="169"/>
      <c r="AQ19" s="169"/>
      <c r="AR19" s="169"/>
      <c r="AS19" s="169"/>
      <c r="AT19" s="169"/>
      <c r="AU19" s="169"/>
      <c r="AV19" s="169"/>
      <c r="AW19" s="169"/>
      <c r="AX19" s="169"/>
      <c r="AY19" s="169"/>
      <c r="AZ19" s="169"/>
      <c r="BA19" s="169"/>
      <c r="BB19" s="169"/>
      <c r="BC19" s="169"/>
      <c r="BD19" s="169"/>
      <c r="BE19" s="169"/>
      <c r="BF19" s="169"/>
      <c r="BG19" s="169"/>
      <c r="BH19" s="169"/>
      <c r="BI19" s="169"/>
      <c r="BJ19" s="169"/>
      <c r="BK19" s="169"/>
      <c r="BL19" s="169"/>
      <c r="BM19" s="169"/>
      <c r="BN19" s="169"/>
      <c r="BO19" s="169"/>
      <c r="BP19" s="169"/>
      <c r="BQ19" s="169"/>
      <c r="BR19" s="169"/>
      <c r="BS19" s="169"/>
      <c r="BT19" s="169"/>
      <c r="BU19" s="169"/>
      <c r="BV19" s="169"/>
      <c r="BW19" s="169"/>
      <c r="BX19" s="169"/>
      <c r="BY19" s="169"/>
      <c r="BZ19" s="169"/>
      <c r="CA19" s="169"/>
      <c r="CB19" s="169"/>
      <c r="CC19" s="169"/>
      <c r="CD19" s="169"/>
      <c r="CE19" s="169"/>
    </row>
    <row r="20" spans="1:83" ht="18" customHeight="1">
      <c r="A20" s="280" t="s">
        <v>107</v>
      </c>
      <c r="B20" s="282">
        <v>0</v>
      </c>
      <c r="C20" s="282">
        <v>379849.81</v>
      </c>
      <c r="D20" s="282">
        <v>3504491.04</v>
      </c>
      <c r="E20" s="282">
        <v>1103191.27</v>
      </c>
      <c r="F20" s="282">
        <v>222229.96</v>
      </c>
      <c r="G20" s="282">
        <v>162307.38</v>
      </c>
      <c r="H20" s="282">
        <v>19132.28</v>
      </c>
      <c r="I20" s="282">
        <v>179144.82</v>
      </c>
      <c r="J20" s="282">
        <f>SUM(B20:I20)</f>
        <v>5570346.5600000005</v>
      </c>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69"/>
      <c r="AL20" s="169"/>
      <c r="AM20" s="169"/>
      <c r="AN20" s="169"/>
      <c r="AO20" s="169"/>
      <c r="AP20" s="169"/>
      <c r="AQ20" s="169"/>
      <c r="AR20" s="169"/>
      <c r="AS20" s="169"/>
      <c r="AT20" s="169"/>
      <c r="AU20" s="169"/>
      <c r="AV20" s="169"/>
      <c r="AW20" s="169"/>
      <c r="AX20" s="169"/>
      <c r="AY20" s="169"/>
      <c r="AZ20" s="169"/>
      <c r="BA20" s="169"/>
      <c r="BB20" s="169"/>
      <c r="BC20" s="169"/>
      <c r="BD20" s="169"/>
      <c r="BE20" s="169"/>
      <c r="BF20" s="169"/>
      <c r="BG20" s="169"/>
      <c r="BH20" s="169"/>
      <c r="BI20" s="169"/>
      <c r="BJ20" s="169"/>
      <c r="BK20" s="169"/>
      <c r="BL20" s="169"/>
      <c r="BM20" s="169"/>
      <c r="BN20" s="169"/>
      <c r="BO20" s="169"/>
      <c r="BP20" s="169"/>
      <c r="BQ20" s="169"/>
      <c r="BR20" s="169"/>
      <c r="BS20" s="169"/>
      <c r="BT20" s="169"/>
      <c r="BU20" s="169"/>
      <c r="BV20" s="169"/>
      <c r="BW20" s="169"/>
      <c r="BX20" s="169"/>
      <c r="BY20" s="169"/>
      <c r="BZ20" s="169"/>
      <c r="CA20" s="169"/>
      <c r="CB20" s="169"/>
      <c r="CC20" s="169"/>
      <c r="CD20" s="169"/>
      <c r="CE20" s="169"/>
    </row>
    <row r="21" spans="1:83" ht="18" customHeight="1">
      <c r="A21" s="280" t="s">
        <v>473</v>
      </c>
      <c r="B21" s="282">
        <v>0</v>
      </c>
      <c r="C21" s="282">
        <v>0</v>
      </c>
      <c r="D21" s="282">
        <v>0</v>
      </c>
      <c r="E21" s="282">
        <v>175843.93</v>
      </c>
      <c r="F21" s="282">
        <v>497299.96</v>
      </c>
      <c r="G21" s="282">
        <v>-673143.8899999999</v>
      </c>
      <c r="H21" s="282">
        <v>0</v>
      </c>
      <c r="I21" s="282">
        <v>0</v>
      </c>
      <c r="J21" s="282">
        <f>SUM(B21:I21)</f>
        <v>1.1641532182693481E-10</v>
      </c>
      <c r="K21" s="169"/>
      <c r="L21" s="169"/>
      <c r="M21" s="169"/>
      <c r="N21" s="169"/>
      <c r="O21" s="169"/>
      <c r="P21" s="169"/>
      <c r="Q21" s="169"/>
      <c r="R21" s="169"/>
      <c r="S21" s="169"/>
      <c r="T21" s="169"/>
      <c r="U21" s="169"/>
      <c r="V21" s="169"/>
      <c r="W21" s="169"/>
      <c r="X21" s="169"/>
      <c r="Y21" s="169"/>
      <c r="Z21" s="169"/>
      <c r="AA21" s="169"/>
      <c r="AB21" s="169"/>
      <c r="AC21" s="169"/>
      <c r="AD21" s="169"/>
      <c r="AE21" s="169"/>
      <c r="AF21" s="169"/>
      <c r="AG21" s="169"/>
      <c r="AH21" s="169"/>
      <c r="AI21" s="169"/>
      <c r="AJ21" s="169"/>
      <c r="AK21" s="169"/>
      <c r="AL21" s="169"/>
      <c r="AM21" s="169"/>
      <c r="AN21" s="169"/>
      <c r="AO21" s="169"/>
      <c r="AP21" s="169"/>
      <c r="AQ21" s="169"/>
      <c r="AR21" s="169"/>
      <c r="AS21" s="169"/>
      <c r="AT21" s="169"/>
      <c r="AU21" s="169"/>
      <c r="AV21" s="169"/>
      <c r="AW21" s="169"/>
      <c r="AX21" s="169"/>
      <c r="AY21" s="169"/>
      <c r="AZ21" s="169"/>
      <c r="BA21" s="169"/>
      <c r="BB21" s="169"/>
      <c r="BC21" s="169"/>
      <c r="BD21" s="169"/>
      <c r="BE21" s="169"/>
      <c r="BF21" s="169"/>
      <c r="BG21" s="169"/>
      <c r="BH21" s="169"/>
      <c r="BI21" s="169"/>
      <c r="BJ21" s="169"/>
      <c r="BK21" s="169"/>
      <c r="BL21" s="169"/>
      <c r="BM21" s="169"/>
      <c r="BN21" s="169"/>
      <c r="BO21" s="169"/>
      <c r="BP21" s="169"/>
      <c r="BQ21" s="169"/>
      <c r="BR21" s="169"/>
      <c r="BS21" s="169"/>
      <c r="BT21" s="169"/>
      <c r="BU21" s="169"/>
      <c r="BV21" s="169"/>
      <c r="BW21" s="169"/>
      <c r="BX21" s="169"/>
      <c r="BY21" s="169"/>
      <c r="BZ21" s="169"/>
      <c r="CA21" s="169"/>
      <c r="CB21" s="169"/>
      <c r="CC21" s="169"/>
      <c r="CD21" s="169"/>
      <c r="CE21" s="169"/>
    </row>
    <row r="22" spans="1:83" ht="18" customHeight="1">
      <c r="A22" s="280" t="s">
        <v>474</v>
      </c>
      <c r="B22" s="282">
        <v>0</v>
      </c>
      <c r="C22" s="282">
        <v>0</v>
      </c>
      <c r="D22" s="282">
        <v>0</v>
      </c>
      <c r="E22" s="282">
        <v>0</v>
      </c>
      <c r="F22" s="282">
        <v>0</v>
      </c>
      <c r="G22" s="282">
        <v>0</v>
      </c>
      <c r="H22" s="282">
        <v>-3281904.62</v>
      </c>
      <c r="I22" s="282">
        <v>0</v>
      </c>
      <c r="J22" s="282">
        <f>SUM(B22:I22)</f>
        <v>-3281904.62</v>
      </c>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P22" s="169"/>
      <c r="AQ22" s="169"/>
      <c r="AR22" s="169"/>
      <c r="AS22" s="169"/>
      <c r="AT22" s="169"/>
      <c r="AU22" s="169"/>
      <c r="AV22" s="169"/>
      <c r="AW22" s="169"/>
      <c r="AX22" s="169"/>
      <c r="AY22" s="169"/>
      <c r="AZ22" s="169"/>
      <c r="BA22" s="169"/>
      <c r="BB22" s="169"/>
      <c r="BC22" s="169"/>
      <c r="BD22" s="169"/>
      <c r="BE22" s="169"/>
      <c r="BF22" s="169"/>
      <c r="BG22" s="169"/>
      <c r="BH22" s="169"/>
      <c r="BI22" s="169"/>
      <c r="BJ22" s="169"/>
      <c r="BK22" s="169"/>
      <c r="BL22" s="169"/>
      <c r="BM22" s="169"/>
      <c r="BN22" s="169"/>
      <c r="BO22" s="169"/>
      <c r="BP22" s="169"/>
      <c r="BQ22" s="169"/>
      <c r="BR22" s="169"/>
      <c r="BS22" s="169"/>
      <c r="BT22" s="169"/>
      <c r="BU22" s="169"/>
      <c r="BV22" s="169"/>
      <c r="BW22" s="169"/>
      <c r="BX22" s="169"/>
      <c r="BY22" s="169"/>
      <c r="BZ22" s="169"/>
      <c r="CA22" s="169"/>
      <c r="CB22" s="169"/>
      <c r="CC22" s="169"/>
      <c r="CD22" s="169"/>
      <c r="CE22" s="169"/>
    </row>
    <row r="23" spans="1:83" ht="18" customHeight="1">
      <c r="A23" s="280" t="s">
        <v>475</v>
      </c>
      <c r="B23" s="282">
        <v>0</v>
      </c>
      <c r="C23" s="282">
        <v>0</v>
      </c>
      <c r="D23" s="282">
        <v>0</v>
      </c>
      <c r="E23" s="282">
        <v>-17499</v>
      </c>
      <c r="F23" s="282">
        <v>0</v>
      </c>
      <c r="G23" s="282">
        <v>0</v>
      </c>
      <c r="H23" s="282">
        <v>-3168223.3</v>
      </c>
      <c r="I23" s="282">
        <v>0</v>
      </c>
      <c r="J23" s="282">
        <f>SUM(B23:I23)</f>
        <v>-3185722.3</v>
      </c>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c r="AT23" s="169"/>
      <c r="AU23" s="169"/>
      <c r="AV23" s="169"/>
      <c r="AW23" s="169"/>
      <c r="AX23" s="169"/>
      <c r="AY23" s="169"/>
      <c r="AZ23" s="169"/>
      <c r="BA23" s="169"/>
      <c r="BB23" s="169"/>
      <c r="BC23" s="169"/>
      <c r="BD23" s="169"/>
      <c r="BE23" s="169"/>
      <c r="BF23" s="169"/>
      <c r="BG23" s="169"/>
      <c r="BH23" s="169"/>
      <c r="BI23" s="169"/>
      <c r="BJ23" s="169"/>
      <c r="BK23" s="169"/>
      <c r="BL23" s="169"/>
      <c r="BM23" s="169"/>
      <c r="BN23" s="169"/>
      <c r="BO23" s="169"/>
      <c r="BP23" s="169"/>
      <c r="BQ23" s="169"/>
      <c r="BR23" s="169"/>
      <c r="BS23" s="169"/>
      <c r="BT23" s="169"/>
      <c r="BU23" s="169"/>
      <c r="BV23" s="169"/>
      <c r="BW23" s="169"/>
      <c r="BX23" s="169"/>
      <c r="BY23" s="169"/>
      <c r="BZ23" s="169"/>
      <c r="CA23" s="169"/>
      <c r="CB23" s="169"/>
      <c r="CC23" s="169"/>
      <c r="CD23" s="169"/>
      <c r="CE23" s="169"/>
    </row>
    <row r="24" spans="1:83" ht="18" customHeight="1">
      <c r="A24" s="280" t="s">
        <v>725</v>
      </c>
      <c r="B24" s="283">
        <f>SUM(B18:B23)</f>
        <v>0</v>
      </c>
      <c r="C24" s="283">
        <f t="shared" ref="C24:J24" si="1">SUM(C18:C23)</f>
        <v>13400415.209999999</v>
      </c>
      <c r="D24" s="283">
        <f t="shared" si="1"/>
        <v>74814319.280000001</v>
      </c>
      <c r="E24" s="283">
        <f t="shared" si="1"/>
        <v>19425290.190000001</v>
      </c>
      <c r="F24" s="283">
        <f t="shared" si="1"/>
        <v>7722661.6499999994</v>
      </c>
      <c r="G24" s="283">
        <f t="shared" si="1"/>
        <v>17585703.229999993</v>
      </c>
      <c r="H24" s="283">
        <f t="shared" si="1"/>
        <v>9920041.7399999946</v>
      </c>
      <c r="I24" s="283">
        <f t="shared" si="1"/>
        <v>10313367.729999999</v>
      </c>
      <c r="J24" s="283">
        <f t="shared" si="1"/>
        <v>153181799.02999997</v>
      </c>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69"/>
      <c r="AI24" s="169"/>
      <c r="AJ24" s="169"/>
      <c r="AK24" s="169"/>
      <c r="AL24" s="169"/>
      <c r="AM24" s="169"/>
      <c r="AN24" s="169"/>
      <c r="AO24" s="169"/>
      <c r="AP24" s="169"/>
      <c r="AQ24" s="169"/>
      <c r="AR24" s="169"/>
      <c r="AS24" s="169"/>
      <c r="AT24" s="169"/>
      <c r="AU24" s="169"/>
      <c r="AV24" s="169"/>
      <c r="AW24" s="169"/>
      <c r="AX24" s="169"/>
      <c r="AY24" s="169"/>
      <c r="AZ24" s="169"/>
      <c r="BA24" s="169"/>
      <c r="BB24" s="169"/>
      <c r="BC24" s="169"/>
      <c r="BD24" s="169"/>
      <c r="BE24" s="169"/>
      <c r="BF24" s="169"/>
      <c r="BG24" s="169"/>
      <c r="BH24" s="169"/>
      <c r="BI24" s="169"/>
      <c r="BJ24" s="169"/>
      <c r="BK24" s="169"/>
      <c r="BL24" s="169"/>
      <c r="BM24" s="169"/>
      <c r="BN24" s="169"/>
      <c r="BO24" s="169"/>
      <c r="BP24" s="169"/>
      <c r="BQ24" s="169"/>
      <c r="BR24" s="169"/>
      <c r="BS24" s="169"/>
      <c r="BT24" s="169"/>
      <c r="BU24" s="169"/>
      <c r="BV24" s="169"/>
      <c r="BW24" s="169"/>
      <c r="BX24" s="169"/>
      <c r="BY24" s="169"/>
      <c r="BZ24" s="169"/>
      <c r="CA24" s="169"/>
      <c r="CB24" s="169"/>
      <c r="CC24" s="169"/>
      <c r="CD24" s="169"/>
      <c r="CE24" s="169"/>
    </row>
    <row r="25" spans="1:83" ht="18" customHeight="1">
      <c r="A25" s="280" t="s">
        <v>109</v>
      </c>
      <c r="B25" s="282"/>
      <c r="C25" s="282"/>
      <c r="D25" s="282"/>
      <c r="E25" s="282"/>
      <c r="F25" s="282"/>
      <c r="G25" s="282"/>
      <c r="H25" s="282"/>
      <c r="I25" s="282"/>
      <c r="J25" s="282"/>
      <c r="K25" s="169"/>
      <c r="L25" s="169"/>
      <c r="M25" s="169"/>
      <c r="N25" s="169"/>
      <c r="O25" s="169"/>
      <c r="P25" s="169"/>
      <c r="Q25" s="169"/>
      <c r="R25" s="169"/>
      <c r="S25" s="169"/>
      <c r="T25" s="169"/>
      <c r="U25" s="169"/>
      <c r="V25" s="169"/>
      <c r="W25" s="169"/>
      <c r="X25" s="169"/>
      <c r="Y25" s="169"/>
      <c r="Z25" s="169"/>
      <c r="AA25" s="169"/>
      <c r="AB25" s="169"/>
      <c r="AC25" s="169"/>
      <c r="AD25" s="169"/>
      <c r="AE25" s="169"/>
      <c r="AF25" s="169"/>
      <c r="AG25" s="169"/>
      <c r="AH25" s="169"/>
      <c r="AI25" s="169"/>
      <c r="AJ25" s="169"/>
      <c r="AK25" s="169"/>
      <c r="AL25" s="169"/>
      <c r="AM25" s="169"/>
      <c r="AN25" s="169"/>
      <c r="AO25" s="169"/>
      <c r="AP25" s="169"/>
      <c r="AQ25" s="169"/>
      <c r="AR25" s="169"/>
      <c r="AS25" s="169"/>
      <c r="AT25" s="169"/>
      <c r="AU25" s="169"/>
      <c r="AV25" s="169"/>
      <c r="AW25" s="169"/>
      <c r="AX25" s="169"/>
      <c r="AY25" s="169"/>
      <c r="AZ25" s="169"/>
      <c r="BA25" s="169"/>
      <c r="BB25" s="169"/>
      <c r="BC25" s="169"/>
      <c r="BD25" s="169"/>
      <c r="BE25" s="169"/>
      <c r="BF25" s="169"/>
      <c r="BG25" s="169"/>
      <c r="BH25" s="169"/>
      <c r="BI25" s="169"/>
      <c r="BJ25" s="169"/>
      <c r="BK25" s="169"/>
      <c r="BL25" s="169"/>
      <c r="BM25" s="169"/>
      <c r="BN25" s="169"/>
      <c r="BO25" s="169"/>
      <c r="BP25" s="169"/>
      <c r="BQ25" s="169"/>
      <c r="BR25" s="169"/>
      <c r="BS25" s="169"/>
      <c r="BT25" s="169"/>
      <c r="BU25" s="169"/>
      <c r="BV25" s="169"/>
      <c r="BW25" s="169"/>
      <c r="BX25" s="169"/>
      <c r="BY25" s="169"/>
      <c r="BZ25" s="169"/>
      <c r="CA25" s="169"/>
      <c r="CB25" s="169"/>
      <c r="CC25" s="169"/>
      <c r="CD25" s="169"/>
      <c r="CE25" s="169"/>
    </row>
    <row r="26" spans="1:83" ht="18" customHeight="1">
      <c r="A26" s="280" t="s">
        <v>472</v>
      </c>
      <c r="B26" s="282">
        <v>6946575</v>
      </c>
      <c r="C26" s="282">
        <v>0</v>
      </c>
      <c r="D26" s="282">
        <v>775981.32</v>
      </c>
      <c r="E26" s="282">
        <v>0</v>
      </c>
      <c r="F26" s="282">
        <v>0</v>
      </c>
      <c r="G26" s="282">
        <v>0</v>
      </c>
      <c r="H26" s="282">
        <v>0</v>
      </c>
      <c r="I26" s="282">
        <v>0</v>
      </c>
      <c r="J26" s="282">
        <f>SUM(B26:I26)</f>
        <v>7722556.3200000003</v>
      </c>
      <c r="K26" s="169"/>
      <c r="L26" s="169"/>
      <c r="M26" s="169"/>
      <c r="N26" s="169"/>
      <c r="O26" s="169"/>
      <c r="P26" s="169"/>
      <c r="Q26" s="169"/>
      <c r="R26" s="169"/>
      <c r="S26" s="169"/>
      <c r="T26" s="169"/>
      <c r="U26" s="169"/>
      <c r="V26" s="169"/>
      <c r="W26" s="169"/>
      <c r="X26" s="169"/>
      <c r="Y26" s="169"/>
      <c r="Z26" s="169"/>
      <c r="AA26" s="169"/>
      <c r="AB26" s="169"/>
      <c r="AC26" s="169"/>
      <c r="AD26" s="169"/>
      <c r="AE26" s="169"/>
      <c r="AF26" s="169"/>
      <c r="AG26" s="169"/>
      <c r="AH26" s="169"/>
      <c r="AI26" s="169"/>
      <c r="AJ26" s="169"/>
      <c r="AK26" s="169"/>
      <c r="AL26" s="169"/>
      <c r="AM26" s="169"/>
      <c r="AN26" s="169"/>
      <c r="AO26" s="169"/>
      <c r="AP26" s="169"/>
      <c r="AQ26" s="169"/>
      <c r="AR26" s="169"/>
      <c r="AS26" s="169"/>
      <c r="AT26" s="169"/>
      <c r="AU26" s="169"/>
      <c r="AV26" s="169"/>
      <c r="AW26" s="169"/>
      <c r="AX26" s="169"/>
      <c r="AY26" s="169"/>
      <c r="AZ26" s="169"/>
      <c r="BA26" s="169"/>
      <c r="BB26" s="169"/>
      <c r="BC26" s="169"/>
      <c r="BD26" s="169"/>
      <c r="BE26" s="169"/>
      <c r="BF26" s="169"/>
      <c r="BG26" s="169"/>
      <c r="BH26" s="169"/>
      <c r="BI26" s="169"/>
      <c r="BJ26" s="169"/>
      <c r="BK26" s="169"/>
      <c r="BL26" s="169"/>
      <c r="BM26" s="169"/>
      <c r="BN26" s="169"/>
      <c r="BO26" s="169"/>
      <c r="BP26" s="169"/>
      <c r="BQ26" s="169"/>
      <c r="BR26" s="169"/>
      <c r="BS26" s="169"/>
      <c r="BT26" s="169"/>
      <c r="BU26" s="169"/>
      <c r="BV26" s="169"/>
      <c r="BW26" s="169"/>
      <c r="BX26" s="169"/>
      <c r="BY26" s="169"/>
      <c r="BZ26" s="169"/>
      <c r="CA26" s="169"/>
      <c r="CB26" s="169"/>
      <c r="CC26" s="169"/>
      <c r="CD26" s="169"/>
      <c r="CE26" s="169"/>
    </row>
    <row r="27" spans="1:83" ht="18" customHeight="1">
      <c r="A27" s="280" t="s">
        <v>476</v>
      </c>
      <c r="B27" s="282">
        <v>0</v>
      </c>
      <c r="C27" s="282">
        <v>0</v>
      </c>
      <c r="D27" s="282">
        <v>0</v>
      </c>
      <c r="E27" s="282">
        <v>0</v>
      </c>
      <c r="F27" s="282">
        <v>0</v>
      </c>
      <c r="G27" s="282">
        <v>0</v>
      </c>
      <c r="H27" s="282">
        <v>0</v>
      </c>
      <c r="I27" s="282">
        <v>0</v>
      </c>
      <c r="J27" s="282">
        <f>SUM(B27:I27)</f>
        <v>0</v>
      </c>
      <c r="K27" s="169"/>
      <c r="L27" s="169"/>
      <c r="M27" s="169"/>
      <c r="N27" s="169"/>
      <c r="O27" s="169"/>
      <c r="P27" s="169"/>
      <c r="Q27" s="169"/>
      <c r="R27" s="169"/>
      <c r="S27" s="169"/>
      <c r="T27" s="169"/>
      <c r="U27" s="169"/>
      <c r="V27" s="169"/>
      <c r="W27" s="169"/>
      <c r="X27" s="169"/>
      <c r="Y27" s="169"/>
      <c r="Z27" s="169"/>
      <c r="AA27" s="169"/>
      <c r="AB27" s="169"/>
      <c r="AC27" s="169"/>
      <c r="AD27" s="169"/>
      <c r="AE27" s="169"/>
      <c r="AF27" s="169"/>
      <c r="AG27" s="169"/>
      <c r="AH27" s="169"/>
      <c r="AI27" s="169"/>
      <c r="AJ27" s="169"/>
      <c r="AK27" s="169"/>
      <c r="AL27" s="169"/>
      <c r="AM27" s="169"/>
      <c r="AN27" s="169"/>
      <c r="AO27" s="169"/>
      <c r="AP27" s="169"/>
      <c r="AQ27" s="169"/>
      <c r="AR27" s="169"/>
      <c r="AS27" s="169"/>
      <c r="AT27" s="169"/>
      <c r="AU27" s="169"/>
      <c r="AV27" s="169"/>
      <c r="AW27" s="169"/>
      <c r="AX27" s="169"/>
      <c r="AY27" s="169"/>
      <c r="AZ27" s="169"/>
      <c r="BA27" s="169"/>
      <c r="BB27" s="169"/>
      <c r="BC27" s="169"/>
      <c r="BD27" s="169"/>
      <c r="BE27" s="169"/>
      <c r="BF27" s="169"/>
      <c r="BG27" s="169"/>
      <c r="BH27" s="169"/>
      <c r="BI27" s="169"/>
      <c r="BJ27" s="169"/>
      <c r="BK27" s="169"/>
      <c r="BL27" s="169"/>
      <c r="BM27" s="169"/>
      <c r="BN27" s="169"/>
      <c r="BO27" s="169"/>
      <c r="BP27" s="169"/>
      <c r="BQ27" s="169"/>
      <c r="BR27" s="169"/>
      <c r="BS27" s="169"/>
      <c r="BT27" s="169"/>
      <c r="BU27" s="169"/>
      <c r="BV27" s="169"/>
      <c r="BW27" s="169"/>
      <c r="BX27" s="169"/>
      <c r="BY27" s="169"/>
      <c r="BZ27" s="169"/>
      <c r="CA27" s="169"/>
      <c r="CB27" s="169"/>
      <c r="CC27" s="169"/>
      <c r="CD27" s="169"/>
      <c r="CE27" s="169"/>
    </row>
    <row r="28" spans="1:83" ht="18" customHeight="1">
      <c r="A28" s="280" t="s">
        <v>725</v>
      </c>
      <c r="B28" s="283">
        <f>SUM(B25:B27)</f>
        <v>6946575</v>
      </c>
      <c r="C28" s="283">
        <f t="shared" ref="C28:J28" si="2">SUM(C25:C27)</f>
        <v>0</v>
      </c>
      <c r="D28" s="283">
        <f t="shared" si="2"/>
        <v>775981.32</v>
      </c>
      <c r="E28" s="283">
        <f t="shared" si="2"/>
        <v>0</v>
      </c>
      <c r="F28" s="283">
        <f t="shared" si="2"/>
        <v>0</v>
      </c>
      <c r="G28" s="283">
        <f t="shared" si="2"/>
        <v>0</v>
      </c>
      <c r="H28" s="283">
        <f t="shared" si="2"/>
        <v>0</v>
      </c>
      <c r="I28" s="283">
        <f t="shared" si="2"/>
        <v>0</v>
      </c>
      <c r="J28" s="283">
        <f t="shared" si="2"/>
        <v>7722556.3200000003</v>
      </c>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69"/>
      <c r="AH28" s="169"/>
      <c r="AI28" s="169"/>
      <c r="AJ28" s="169"/>
      <c r="AK28" s="169"/>
      <c r="AL28" s="169"/>
      <c r="AM28" s="169"/>
      <c r="AN28" s="169"/>
      <c r="AO28" s="169"/>
      <c r="AP28" s="169"/>
      <c r="AQ28" s="169"/>
      <c r="AR28" s="169"/>
      <c r="AS28" s="169"/>
      <c r="AT28" s="169"/>
      <c r="AU28" s="169"/>
      <c r="AV28" s="169"/>
      <c r="AW28" s="169"/>
      <c r="AX28" s="169"/>
      <c r="AY28" s="169"/>
      <c r="AZ28" s="169"/>
      <c r="BA28" s="169"/>
      <c r="BB28" s="169"/>
      <c r="BC28" s="169"/>
      <c r="BD28" s="169"/>
      <c r="BE28" s="169"/>
      <c r="BF28" s="169"/>
      <c r="BG28" s="169"/>
      <c r="BH28" s="169"/>
      <c r="BI28" s="169"/>
      <c r="BJ28" s="169"/>
      <c r="BK28" s="169"/>
      <c r="BL28" s="169"/>
      <c r="BM28" s="169"/>
      <c r="BN28" s="169"/>
      <c r="BO28" s="169"/>
      <c r="BP28" s="169"/>
      <c r="BQ28" s="169"/>
      <c r="BR28" s="169"/>
      <c r="BS28" s="169"/>
      <c r="BT28" s="169"/>
      <c r="BU28" s="169"/>
      <c r="BV28" s="169"/>
      <c r="BW28" s="169"/>
      <c r="BX28" s="169"/>
      <c r="BY28" s="169"/>
      <c r="BZ28" s="169"/>
      <c r="CA28" s="169"/>
      <c r="CB28" s="169"/>
      <c r="CC28" s="169"/>
      <c r="CD28" s="169"/>
      <c r="CE28" s="169"/>
    </row>
    <row r="29" spans="1:83" ht="5.25" customHeight="1">
      <c r="A29" s="280"/>
      <c r="B29" s="284"/>
      <c r="C29" s="284"/>
      <c r="D29" s="284"/>
      <c r="E29" s="284"/>
      <c r="F29" s="284"/>
      <c r="G29" s="284"/>
      <c r="H29" s="284"/>
      <c r="I29" s="284"/>
      <c r="J29" s="284"/>
      <c r="K29" s="169"/>
      <c r="L29" s="169"/>
      <c r="M29" s="169"/>
      <c r="N29" s="169"/>
      <c r="O29" s="169"/>
      <c r="P29" s="169"/>
      <c r="Q29" s="169"/>
      <c r="R29" s="169"/>
      <c r="S29" s="169"/>
      <c r="T29" s="169"/>
      <c r="U29" s="169"/>
      <c r="V29" s="169"/>
      <c r="W29" s="169"/>
      <c r="X29" s="169"/>
      <c r="Y29" s="169"/>
      <c r="Z29" s="169"/>
      <c r="AA29" s="169"/>
      <c r="AB29" s="169"/>
      <c r="AC29" s="169"/>
      <c r="AD29" s="169"/>
      <c r="AE29" s="169"/>
      <c r="AF29" s="169"/>
      <c r="AG29" s="169"/>
      <c r="AH29" s="169"/>
      <c r="AI29" s="169"/>
      <c r="AJ29" s="169"/>
      <c r="AK29" s="169"/>
      <c r="AL29" s="169"/>
      <c r="AM29" s="169"/>
      <c r="AN29" s="169"/>
      <c r="AO29" s="169"/>
      <c r="AP29" s="169"/>
      <c r="AQ29" s="169"/>
      <c r="AR29" s="169"/>
      <c r="AS29" s="169"/>
      <c r="AT29" s="169"/>
      <c r="AU29" s="169"/>
      <c r="AV29" s="169"/>
      <c r="AW29" s="169"/>
      <c r="AX29" s="169"/>
      <c r="AY29" s="169"/>
      <c r="AZ29" s="169"/>
      <c r="BA29" s="169"/>
      <c r="BB29" s="169"/>
      <c r="BC29" s="169"/>
      <c r="BD29" s="169"/>
      <c r="BE29" s="169"/>
      <c r="BF29" s="169"/>
      <c r="BG29" s="169"/>
      <c r="BH29" s="169"/>
      <c r="BI29" s="169"/>
      <c r="BJ29" s="169"/>
      <c r="BK29" s="169"/>
      <c r="BL29" s="169"/>
      <c r="BM29" s="169"/>
      <c r="BN29" s="169"/>
      <c r="BO29" s="169"/>
      <c r="BP29" s="169"/>
      <c r="BQ29" s="169"/>
      <c r="BR29" s="169"/>
      <c r="BS29" s="169"/>
      <c r="BT29" s="169"/>
      <c r="BU29" s="169"/>
      <c r="BV29" s="169"/>
      <c r="BW29" s="169"/>
      <c r="BX29" s="169"/>
      <c r="BY29" s="169"/>
      <c r="BZ29" s="169"/>
      <c r="CA29" s="169"/>
      <c r="CB29" s="169"/>
      <c r="CC29" s="169"/>
      <c r="CD29" s="169"/>
      <c r="CE29" s="169"/>
    </row>
    <row r="30" spans="1:83" ht="18" customHeight="1">
      <c r="A30" s="280" t="s">
        <v>110</v>
      </c>
      <c r="B30" s="282"/>
      <c r="C30" s="282"/>
      <c r="D30" s="282"/>
      <c r="E30" s="282"/>
      <c r="F30" s="282"/>
      <c r="G30" s="282"/>
      <c r="H30" s="282"/>
      <c r="I30" s="282"/>
      <c r="J30" s="282"/>
      <c r="K30" s="169"/>
      <c r="L30" s="169"/>
      <c r="M30" s="169"/>
      <c r="N30" s="169"/>
      <c r="O30" s="169"/>
      <c r="P30" s="169"/>
      <c r="Q30" s="169"/>
      <c r="R30" s="169"/>
      <c r="S30" s="169"/>
      <c r="T30" s="169"/>
      <c r="U30" s="169"/>
      <c r="V30" s="169"/>
      <c r="W30" s="169"/>
      <c r="X30" s="169"/>
      <c r="Y30" s="169"/>
      <c r="Z30" s="169"/>
      <c r="AA30" s="169"/>
      <c r="AB30" s="169"/>
      <c r="AC30" s="169"/>
      <c r="AD30" s="169"/>
      <c r="AE30" s="169"/>
      <c r="AF30" s="169"/>
      <c r="AG30" s="169"/>
      <c r="AH30" s="169"/>
      <c r="AI30" s="169"/>
      <c r="AJ30" s="169"/>
      <c r="AK30" s="169"/>
      <c r="AL30" s="169"/>
      <c r="AM30" s="169"/>
      <c r="AN30" s="169"/>
      <c r="AO30" s="169"/>
      <c r="AP30" s="169"/>
      <c r="AQ30" s="169"/>
      <c r="AR30" s="169"/>
      <c r="AS30" s="169"/>
      <c r="AT30" s="169"/>
      <c r="AU30" s="169"/>
      <c r="AV30" s="169"/>
      <c r="AW30" s="169"/>
      <c r="AX30" s="169"/>
      <c r="AY30" s="169"/>
      <c r="AZ30" s="169"/>
      <c r="BA30" s="169"/>
      <c r="BB30" s="169"/>
      <c r="BC30" s="169"/>
      <c r="BD30" s="169"/>
      <c r="BE30" s="169"/>
      <c r="BF30" s="169"/>
      <c r="BG30" s="169"/>
      <c r="BH30" s="169"/>
      <c r="BI30" s="169"/>
      <c r="BJ30" s="169"/>
      <c r="BK30" s="169"/>
      <c r="BL30" s="169"/>
      <c r="BM30" s="169"/>
      <c r="BN30" s="169"/>
      <c r="BO30" s="169"/>
      <c r="BP30" s="169"/>
      <c r="BQ30" s="169"/>
      <c r="BR30" s="169"/>
      <c r="BS30" s="169"/>
      <c r="BT30" s="169"/>
      <c r="BU30" s="169"/>
      <c r="BV30" s="169"/>
      <c r="BW30" s="169"/>
      <c r="BX30" s="169"/>
      <c r="BY30" s="169"/>
      <c r="BZ30" s="169"/>
      <c r="CA30" s="169"/>
      <c r="CB30" s="169"/>
      <c r="CC30" s="169"/>
      <c r="CD30" s="169"/>
      <c r="CE30" s="169"/>
    </row>
    <row r="31" spans="1:83" ht="18" customHeight="1" thickBot="1">
      <c r="A31" s="280" t="s">
        <v>472</v>
      </c>
      <c r="B31" s="285">
        <f>B12-B19-B26</f>
        <v>159972198.5</v>
      </c>
      <c r="C31" s="285">
        <f t="shared" ref="C31:J31" si="3">C12-C19-C26</f>
        <v>8408569.8200000003</v>
      </c>
      <c r="D31" s="285">
        <f t="shared" si="3"/>
        <v>222936839.56</v>
      </c>
      <c r="E31" s="285">
        <f t="shared" si="3"/>
        <v>3893081.379999999</v>
      </c>
      <c r="F31" s="285">
        <f t="shared" si="3"/>
        <v>1007956.3700000001</v>
      </c>
      <c r="G31" s="285">
        <f t="shared" si="3"/>
        <v>739862.89000000805</v>
      </c>
      <c r="H31" s="285">
        <f t="shared" si="3"/>
        <v>3611522.8700000029</v>
      </c>
      <c r="I31" s="285">
        <f t="shared" si="3"/>
        <v>680839.14000000246</v>
      </c>
      <c r="J31" s="285">
        <f t="shared" si="3"/>
        <v>401250870.53000003</v>
      </c>
      <c r="K31" s="169"/>
      <c r="L31" s="169"/>
      <c r="M31" s="169"/>
      <c r="N31" s="169"/>
      <c r="O31" s="169"/>
      <c r="P31" s="169"/>
      <c r="Q31" s="169"/>
      <c r="R31" s="169"/>
      <c r="S31" s="169"/>
      <c r="T31" s="169"/>
      <c r="U31" s="169"/>
      <c r="V31" s="169"/>
      <c r="W31" s="169"/>
      <c r="X31" s="169"/>
      <c r="Y31" s="169"/>
      <c r="Z31" s="169"/>
      <c r="AA31" s="169"/>
      <c r="AB31" s="169"/>
      <c r="AC31" s="169"/>
      <c r="AD31" s="169"/>
      <c r="AE31" s="169"/>
      <c r="AF31" s="169"/>
      <c r="AG31" s="169"/>
      <c r="AH31" s="169"/>
      <c r="AI31" s="169"/>
      <c r="AJ31" s="169"/>
      <c r="AK31" s="169"/>
      <c r="AL31" s="169"/>
      <c r="AM31" s="169"/>
      <c r="AN31" s="169"/>
      <c r="AO31" s="169"/>
      <c r="AP31" s="169"/>
      <c r="AQ31" s="169"/>
      <c r="AR31" s="169"/>
      <c r="AS31" s="169"/>
      <c r="AT31" s="169"/>
      <c r="AU31" s="169"/>
      <c r="AV31" s="169"/>
      <c r="AW31" s="169"/>
      <c r="AX31" s="169"/>
      <c r="AY31" s="169"/>
      <c r="AZ31" s="169"/>
      <c r="BA31" s="169"/>
      <c r="BB31" s="169"/>
      <c r="BC31" s="169"/>
      <c r="BD31" s="169"/>
      <c r="BE31" s="169"/>
      <c r="BF31" s="169"/>
      <c r="BG31" s="169"/>
      <c r="BH31" s="169"/>
      <c r="BI31" s="169"/>
      <c r="BJ31" s="169"/>
      <c r="BK31" s="169"/>
      <c r="BL31" s="169"/>
      <c r="BM31" s="169"/>
      <c r="BN31" s="169"/>
      <c r="BO31" s="169"/>
      <c r="BP31" s="169"/>
      <c r="BQ31" s="169"/>
      <c r="BR31" s="169"/>
      <c r="BS31" s="169"/>
      <c r="BT31" s="169"/>
      <c r="BU31" s="169"/>
      <c r="BV31" s="169"/>
      <c r="BW31" s="169"/>
      <c r="BX31" s="169"/>
      <c r="BY31" s="169"/>
      <c r="BZ31" s="169"/>
      <c r="CA31" s="169"/>
      <c r="CB31" s="169"/>
      <c r="CC31" s="169"/>
      <c r="CD31" s="169"/>
      <c r="CE31" s="169"/>
    </row>
    <row r="32" spans="1:83" ht="18" customHeight="1" thickTop="1" thickBot="1">
      <c r="A32" s="280" t="s">
        <v>725</v>
      </c>
      <c r="B32" s="285">
        <f t="shared" ref="B32:J32" si="4">B17-B24-B28</f>
        <v>159972198.5</v>
      </c>
      <c r="C32" s="285">
        <f t="shared" si="4"/>
        <v>8028720.0099999998</v>
      </c>
      <c r="D32" s="285">
        <f t="shared" si="4"/>
        <v>219432348.52000001</v>
      </c>
      <c r="E32" s="285">
        <f>E17-E24-E28</f>
        <v>2986643.5399999991</v>
      </c>
      <c r="F32" s="285">
        <f t="shared" si="4"/>
        <v>827758.41000000108</v>
      </c>
      <c r="G32" s="285">
        <f t="shared" si="4"/>
        <v>577511.51000000909</v>
      </c>
      <c r="H32" s="285">
        <f t="shared" si="4"/>
        <v>79339.530000004917</v>
      </c>
      <c r="I32" s="285">
        <f t="shared" si="4"/>
        <v>507640.58000000194</v>
      </c>
      <c r="J32" s="285">
        <f t="shared" si="4"/>
        <v>392412160.60000008</v>
      </c>
      <c r="K32" s="169"/>
      <c r="L32" s="169"/>
      <c r="M32" s="169"/>
      <c r="N32" s="169"/>
      <c r="O32" s="169"/>
      <c r="P32" s="169"/>
      <c r="Q32" s="169"/>
      <c r="R32" s="169"/>
      <c r="S32" s="169"/>
      <c r="T32" s="169"/>
      <c r="U32" s="169"/>
      <c r="V32" s="169"/>
      <c r="W32" s="169"/>
      <c r="X32" s="169"/>
      <c r="Y32" s="169"/>
      <c r="Z32" s="169"/>
      <c r="AA32" s="169"/>
      <c r="AB32" s="169"/>
      <c r="AC32" s="169"/>
      <c r="AD32" s="169"/>
      <c r="AE32" s="169"/>
      <c r="AF32" s="169"/>
      <c r="AG32" s="169"/>
      <c r="AH32" s="169"/>
      <c r="AI32" s="169"/>
      <c r="AJ32" s="169"/>
      <c r="AK32" s="169"/>
      <c r="AL32" s="169"/>
      <c r="AM32" s="169"/>
      <c r="AN32" s="169"/>
      <c r="AO32" s="169"/>
      <c r="AP32" s="169"/>
      <c r="AQ32" s="169"/>
      <c r="AR32" s="169"/>
      <c r="AS32" s="169"/>
      <c r="AT32" s="169"/>
      <c r="AU32" s="169"/>
      <c r="AV32" s="169"/>
      <c r="AW32" s="169"/>
      <c r="AX32" s="169"/>
      <c r="AY32" s="169"/>
      <c r="AZ32" s="169"/>
      <c r="BA32" s="169"/>
      <c r="BB32" s="169"/>
      <c r="BC32" s="169"/>
      <c r="BD32" s="169"/>
      <c r="BE32" s="169"/>
      <c r="BF32" s="169"/>
      <c r="BG32" s="169"/>
      <c r="BH32" s="169"/>
      <c r="BI32" s="169"/>
      <c r="BJ32" s="169"/>
      <c r="BK32" s="169"/>
      <c r="BL32" s="169"/>
      <c r="BM32" s="169"/>
      <c r="BN32" s="169"/>
      <c r="BO32" s="169"/>
      <c r="BP32" s="169"/>
      <c r="BQ32" s="169"/>
      <c r="BR32" s="169"/>
      <c r="BS32" s="169"/>
      <c r="BT32" s="169"/>
      <c r="BU32" s="169"/>
      <c r="BV32" s="169"/>
      <c r="BW32" s="169"/>
      <c r="BX32" s="169"/>
      <c r="BY32" s="169"/>
      <c r="BZ32" s="169"/>
      <c r="CA32" s="169"/>
      <c r="CB32" s="169"/>
      <c r="CC32" s="169"/>
      <c r="CD32" s="169"/>
      <c r="CE32" s="169"/>
    </row>
    <row r="33" spans="1:83" ht="5.25" customHeight="1" thickTop="1">
      <c r="A33" s="280"/>
      <c r="B33" s="282"/>
      <c r="C33" s="282"/>
      <c r="D33" s="282"/>
      <c r="E33" s="282"/>
      <c r="F33" s="282"/>
      <c r="G33" s="282"/>
      <c r="H33" s="282"/>
      <c r="I33" s="282"/>
      <c r="J33" s="282"/>
      <c r="K33" s="169"/>
      <c r="L33" s="169"/>
      <c r="M33" s="169"/>
      <c r="N33" s="169"/>
      <c r="O33" s="169"/>
      <c r="P33" s="169"/>
      <c r="Q33" s="169"/>
      <c r="R33" s="169"/>
      <c r="S33" s="169"/>
      <c r="T33" s="169"/>
      <c r="U33" s="169"/>
      <c r="V33" s="169"/>
      <c r="W33" s="169"/>
      <c r="X33" s="169"/>
      <c r="Y33" s="169"/>
      <c r="Z33" s="169"/>
      <c r="AA33" s="169"/>
      <c r="AB33" s="169"/>
      <c r="AC33" s="169"/>
      <c r="AD33" s="169"/>
      <c r="AE33" s="169"/>
      <c r="AF33" s="169"/>
      <c r="AG33" s="169"/>
      <c r="AH33" s="169"/>
      <c r="AI33" s="169"/>
      <c r="AJ33" s="169"/>
      <c r="AK33" s="169"/>
      <c r="AL33" s="169"/>
      <c r="AM33" s="169"/>
      <c r="AN33" s="169"/>
      <c r="AO33" s="169"/>
      <c r="AP33" s="169"/>
      <c r="AQ33" s="169"/>
      <c r="AR33" s="169"/>
      <c r="AS33" s="169"/>
      <c r="AT33" s="169"/>
      <c r="AU33" s="169"/>
      <c r="AV33" s="169"/>
      <c r="AW33" s="169"/>
      <c r="AX33" s="169"/>
      <c r="AY33" s="169"/>
      <c r="AZ33" s="169"/>
      <c r="BA33" s="169"/>
      <c r="BB33" s="169"/>
      <c r="BC33" s="169"/>
      <c r="BD33" s="169"/>
      <c r="BE33" s="169"/>
      <c r="BF33" s="169"/>
      <c r="BG33" s="169"/>
      <c r="BH33" s="169"/>
      <c r="BI33" s="169"/>
      <c r="BJ33" s="169"/>
      <c r="BK33" s="169"/>
      <c r="BL33" s="169"/>
      <c r="BM33" s="169"/>
      <c r="BN33" s="169"/>
      <c r="BO33" s="169"/>
      <c r="BP33" s="169"/>
      <c r="BQ33" s="169"/>
      <c r="BR33" s="169"/>
      <c r="BS33" s="169"/>
      <c r="BT33" s="169"/>
      <c r="BU33" s="169"/>
      <c r="BV33" s="169"/>
      <c r="BW33" s="169"/>
      <c r="BX33" s="169"/>
      <c r="BY33" s="169"/>
      <c r="BZ33" s="169"/>
      <c r="CA33" s="169"/>
      <c r="CB33" s="169"/>
      <c r="CC33" s="169"/>
      <c r="CD33" s="169"/>
      <c r="CE33" s="169"/>
    </row>
    <row r="34" spans="1:83" ht="18" customHeight="1">
      <c r="A34" s="286" t="s">
        <v>830</v>
      </c>
      <c r="B34" s="282"/>
      <c r="C34" s="282"/>
      <c r="D34" s="282"/>
      <c r="E34" s="282"/>
      <c r="F34" s="282"/>
      <c r="G34" s="282"/>
      <c r="H34" s="282"/>
      <c r="I34" s="282"/>
      <c r="J34" s="282"/>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169"/>
      <c r="AH34" s="169"/>
      <c r="AI34" s="169"/>
      <c r="AJ34" s="169"/>
      <c r="AK34" s="169"/>
      <c r="AL34" s="169"/>
      <c r="AM34" s="169"/>
      <c r="AN34" s="169"/>
      <c r="AO34" s="169"/>
      <c r="AP34" s="169"/>
      <c r="AQ34" s="169"/>
      <c r="AR34" s="169"/>
      <c r="AS34" s="169"/>
      <c r="AT34" s="169"/>
      <c r="AU34" s="169"/>
      <c r="AV34" s="169"/>
      <c r="AW34" s="169"/>
      <c r="AX34" s="169"/>
      <c r="AY34" s="169"/>
      <c r="AZ34" s="169"/>
      <c r="BA34" s="169"/>
      <c r="BB34" s="169"/>
      <c r="BC34" s="169"/>
      <c r="BD34" s="169"/>
      <c r="BE34" s="169"/>
      <c r="BF34" s="169"/>
      <c r="BG34" s="169"/>
      <c r="BH34" s="169"/>
      <c r="BI34" s="169"/>
      <c r="BJ34" s="169"/>
      <c r="BK34" s="169"/>
      <c r="BL34" s="169"/>
      <c r="BM34" s="169"/>
      <c r="BN34" s="169"/>
      <c r="BO34" s="169"/>
      <c r="BP34" s="169"/>
      <c r="BQ34" s="169"/>
      <c r="BR34" s="169"/>
      <c r="BS34" s="169"/>
      <c r="BT34" s="169"/>
      <c r="BU34" s="169"/>
      <c r="BV34" s="169"/>
      <c r="BW34" s="169"/>
      <c r="BX34" s="169"/>
      <c r="BY34" s="169"/>
      <c r="BZ34" s="169"/>
      <c r="CA34" s="169"/>
      <c r="CB34" s="169"/>
      <c r="CC34" s="169"/>
      <c r="CD34" s="169"/>
      <c r="CE34" s="169"/>
    </row>
    <row r="35" spans="1:83" ht="18" customHeight="1">
      <c r="A35" s="286" t="s">
        <v>831</v>
      </c>
      <c r="B35" s="282"/>
      <c r="C35" s="282"/>
      <c r="D35" s="282"/>
      <c r="E35" s="282"/>
      <c r="F35" s="282"/>
      <c r="G35" s="282"/>
      <c r="H35" s="282"/>
      <c r="I35" s="282"/>
      <c r="J35" s="282"/>
      <c r="K35" s="169"/>
      <c r="L35" s="169"/>
      <c r="M35" s="169"/>
      <c r="N35" s="169"/>
      <c r="O35" s="169"/>
      <c r="P35" s="169"/>
      <c r="Q35" s="169"/>
      <c r="R35" s="169"/>
      <c r="S35" s="169"/>
      <c r="T35" s="169"/>
      <c r="U35" s="169"/>
      <c r="V35" s="169"/>
      <c r="W35" s="169"/>
      <c r="X35" s="169"/>
      <c r="Y35" s="169"/>
      <c r="Z35" s="169"/>
      <c r="AA35" s="169"/>
      <c r="AB35" s="169"/>
      <c r="AC35" s="169"/>
      <c r="AD35" s="169"/>
      <c r="AE35" s="169"/>
      <c r="AF35" s="169"/>
      <c r="AG35" s="169"/>
      <c r="AH35" s="169"/>
      <c r="AI35" s="169"/>
      <c r="AJ35" s="169"/>
      <c r="AK35" s="169"/>
      <c r="AL35" s="169"/>
      <c r="AM35" s="169"/>
      <c r="AN35" s="169"/>
      <c r="AO35" s="169"/>
      <c r="AP35" s="169"/>
      <c r="AQ35" s="169"/>
      <c r="AR35" s="169"/>
      <c r="AS35" s="169"/>
      <c r="AT35" s="169"/>
      <c r="AU35" s="169"/>
      <c r="AV35" s="169"/>
      <c r="AW35" s="169"/>
      <c r="AX35" s="169"/>
      <c r="AY35" s="169"/>
      <c r="AZ35" s="169"/>
      <c r="BA35" s="169"/>
      <c r="BB35" s="169"/>
      <c r="BC35" s="169"/>
      <c r="BD35" s="169"/>
      <c r="BE35" s="169"/>
      <c r="BF35" s="169"/>
      <c r="BG35" s="169"/>
      <c r="BH35" s="169"/>
      <c r="BI35" s="169"/>
      <c r="BJ35" s="169"/>
      <c r="BK35" s="169"/>
      <c r="BL35" s="169"/>
      <c r="BM35" s="169"/>
      <c r="BN35" s="169"/>
      <c r="BO35" s="169"/>
      <c r="BP35" s="169"/>
      <c r="BQ35" s="169"/>
      <c r="BR35" s="169"/>
      <c r="BS35" s="169"/>
      <c r="BT35" s="169"/>
      <c r="BU35" s="169"/>
      <c r="BV35" s="169"/>
      <c r="BW35" s="169"/>
      <c r="BX35" s="169"/>
      <c r="BY35" s="169"/>
      <c r="BZ35" s="169"/>
      <c r="CA35" s="169"/>
      <c r="CB35" s="169"/>
      <c r="CC35" s="169"/>
      <c r="CD35" s="169"/>
      <c r="CE35" s="169"/>
    </row>
    <row r="36" spans="1:83" ht="18" customHeight="1">
      <c r="A36" s="286"/>
      <c r="B36" s="282"/>
      <c r="C36" s="282"/>
      <c r="D36" s="282"/>
      <c r="E36" s="282"/>
      <c r="F36" s="282"/>
      <c r="G36" s="282"/>
      <c r="H36" s="282"/>
      <c r="I36" s="282"/>
      <c r="J36" s="282"/>
      <c r="K36" s="169"/>
      <c r="L36" s="169"/>
      <c r="M36" s="169"/>
      <c r="N36" s="169"/>
      <c r="O36" s="169"/>
      <c r="P36" s="169"/>
      <c r="Q36" s="169"/>
      <c r="R36" s="169"/>
      <c r="S36" s="169"/>
      <c r="T36" s="169"/>
      <c r="U36" s="169"/>
      <c r="V36" s="169"/>
      <c r="W36" s="169"/>
      <c r="X36" s="169"/>
      <c r="Y36" s="169"/>
      <c r="Z36" s="169"/>
      <c r="AA36" s="169"/>
      <c r="AB36" s="169"/>
      <c r="AC36" s="169"/>
      <c r="AD36" s="169"/>
      <c r="AE36" s="169"/>
      <c r="AF36" s="169"/>
      <c r="AG36" s="169"/>
      <c r="AH36" s="169"/>
      <c r="AI36" s="169"/>
      <c r="AJ36" s="169"/>
      <c r="AK36" s="169"/>
      <c r="AL36" s="169"/>
      <c r="AM36" s="169"/>
      <c r="AN36" s="169"/>
      <c r="AO36" s="169"/>
      <c r="AP36" s="169"/>
      <c r="AQ36" s="169"/>
      <c r="AR36" s="169"/>
      <c r="AS36" s="169"/>
      <c r="AT36" s="169"/>
      <c r="AU36" s="169"/>
      <c r="AV36" s="169"/>
      <c r="AW36" s="169"/>
      <c r="AX36" s="169"/>
      <c r="AY36" s="169"/>
      <c r="AZ36" s="169"/>
      <c r="BA36" s="169"/>
      <c r="BB36" s="169"/>
      <c r="BC36" s="169"/>
      <c r="BD36" s="169"/>
      <c r="BE36" s="169"/>
      <c r="BF36" s="169"/>
      <c r="BG36" s="169"/>
      <c r="BH36" s="169"/>
      <c r="BI36" s="169"/>
      <c r="BJ36" s="169"/>
      <c r="BK36" s="169"/>
      <c r="BL36" s="169"/>
      <c r="BM36" s="169"/>
      <c r="BN36" s="169"/>
      <c r="BO36" s="169"/>
      <c r="BP36" s="169"/>
      <c r="BQ36" s="169"/>
      <c r="BR36" s="169"/>
      <c r="BS36" s="169"/>
      <c r="BT36" s="169"/>
      <c r="BU36" s="169"/>
      <c r="BV36" s="169"/>
      <c r="BW36" s="169"/>
      <c r="BX36" s="169"/>
      <c r="BY36" s="169"/>
      <c r="BZ36" s="169"/>
      <c r="CA36" s="169"/>
      <c r="CB36" s="169"/>
      <c r="CC36" s="169"/>
      <c r="CD36" s="169"/>
      <c r="CE36" s="169"/>
    </row>
    <row r="37" spans="1:83" s="181" customFormat="1" ht="18" customHeight="1">
      <c r="A37" s="177" t="s">
        <v>42</v>
      </c>
      <c r="B37" s="178"/>
      <c r="C37" s="178"/>
      <c r="D37" s="178"/>
      <c r="E37" s="178"/>
      <c r="F37" s="178"/>
      <c r="G37" s="287"/>
      <c r="H37" s="287"/>
      <c r="I37" s="288"/>
      <c r="J37" s="179"/>
      <c r="K37" s="180"/>
      <c r="L37" s="180"/>
      <c r="M37" s="180"/>
      <c r="N37" s="180"/>
      <c r="O37" s="180"/>
      <c r="P37" s="180"/>
      <c r="Q37" s="180"/>
      <c r="R37" s="180"/>
      <c r="S37" s="180"/>
      <c r="T37" s="180"/>
    </row>
    <row r="38" spans="1:83" s="181" customFormat="1" ht="18" customHeight="1">
      <c r="A38" s="177" t="s">
        <v>43</v>
      </c>
      <c r="B38" s="178"/>
      <c r="C38" s="178"/>
      <c r="D38" s="178"/>
      <c r="E38" s="178"/>
      <c r="F38" s="178"/>
      <c r="G38" s="287"/>
      <c r="H38" s="287"/>
      <c r="I38" s="288"/>
      <c r="J38" s="179"/>
      <c r="K38" s="180"/>
      <c r="L38" s="180"/>
      <c r="M38" s="180"/>
      <c r="N38" s="180"/>
      <c r="O38" s="180"/>
      <c r="P38" s="180"/>
      <c r="Q38" s="180"/>
      <c r="R38" s="180"/>
      <c r="S38" s="180"/>
      <c r="T38" s="180"/>
    </row>
    <row r="39" spans="1:83">
      <c r="A39" s="165" t="s">
        <v>15</v>
      </c>
      <c r="B39" s="166"/>
      <c r="C39" s="166"/>
      <c r="D39" s="166"/>
      <c r="E39" s="166"/>
      <c r="F39" s="166"/>
      <c r="G39" s="166"/>
      <c r="H39" s="166"/>
      <c r="I39" s="166"/>
      <c r="J39" s="166"/>
      <c r="K39" s="182"/>
      <c r="L39" s="182"/>
      <c r="M39" s="182"/>
      <c r="N39" s="182"/>
      <c r="O39" s="182"/>
      <c r="P39" s="182"/>
      <c r="Q39" s="182"/>
      <c r="R39" s="182"/>
      <c r="S39" s="182"/>
      <c r="T39" s="182"/>
    </row>
    <row r="40" spans="1:83" ht="3" customHeight="1">
      <c r="A40" s="171"/>
      <c r="B40" s="169"/>
      <c r="C40" s="169"/>
      <c r="D40" s="169"/>
      <c r="E40" s="169"/>
      <c r="F40" s="169"/>
      <c r="G40" s="172"/>
      <c r="I40" s="169"/>
      <c r="J40" s="169"/>
      <c r="K40" s="168"/>
      <c r="L40" s="168"/>
      <c r="M40" s="168"/>
      <c r="N40" s="168"/>
      <c r="O40" s="168"/>
      <c r="P40" s="168"/>
      <c r="Q40" s="168"/>
      <c r="R40" s="168"/>
      <c r="S40" s="168"/>
      <c r="T40" s="168"/>
      <c r="U40" s="169"/>
      <c r="V40" s="169"/>
      <c r="W40" s="169"/>
      <c r="X40" s="169"/>
      <c r="Y40" s="169"/>
      <c r="Z40" s="169"/>
      <c r="AA40" s="169"/>
      <c r="AB40" s="169"/>
      <c r="AC40" s="169"/>
      <c r="AD40" s="169"/>
      <c r="AE40" s="169"/>
      <c r="AF40" s="169"/>
      <c r="AG40" s="169"/>
      <c r="AH40" s="169"/>
      <c r="AI40" s="169"/>
      <c r="AJ40" s="169"/>
      <c r="AK40" s="169"/>
      <c r="AL40" s="169"/>
      <c r="AM40" s="169"/>
      <c r="AN40" s="169"/>
      <c r="AO40" s="169"/>
      <c r="AP40" s="169"/>
      <c r="AQ40" s="169"/>
      <c r="AR40" s="169"/>
      <c r="AS40" s="169"/>
      <c r="AT40" s="169"/>
      <c r="AU40" s="169"/>
      <c r="AV40" s="169"/>
      <c r="AW40" s="169"/>
      <c r="AX40" s="169"/>
      <c r="AY40" s="169"/>
      <c r="AZ40" s="169"/>
      <c r="BA40" s="169"/>
      <c r="BB40" s="169"/>
      <c r="BC40" s="169"/>
      <c r="BD40" s="169"/>
      <c r="BE40" s="169"/>
      <c r="BF40" s="169"/>
      <c r="BG40" s="169"/>
      <c r="BH40" s="169"/>
      <c r="BI40" s="169"/>
      <c r="BJ40" s="169"/>
      <c r="BK40" s="169"/>
      <c r="BL40" s="169"/>
      <c r="BM40" s="169"/>
      <c r="BN40" s="169"/>
      <c r="BO40" s="169"/>
      <c r="BP40" s="169"/>
      <c r="BQ40" s="169"/>
      <c r="BR40" s="169"/>
      <c r="BS40" s="169"/>
      <c r="BT40" s="169"/>
      <c r="BU40" s="169"/>
      <c r="BV40" s="169"/>
      <c r="BW40" s="169"/>
      <c r="BX40" s="169"/>
      <c r="BY40" s="169"/>
      <c r="BZ40" s="169"/>
      <c r="CA40" s="169"/>
      <c r="CB40" s="169"/>
      <c r="CC40" s="169"/>
      <c r="CD40" s="169"/>
      <c r="CE40" s="169"/>
    </row>
    <row r="41" spans="1:83" ht="18.75" customHeight="1">
      <c r="A41" s="208" t="s">
        <v>531</v>
      </c>
      <c r="B41" s="173"/>
      <c r="D41" s="174"/>
      <c r="E41" s="174"/>
      <c r="F41" s="175"/>
      <c r="G41" s="176"/>
      <c r="H41" s="176"/>
      <c r="I41" s="169"/>
      <c r="J41" s="169"/>
    </row>
    <row r="42" spans="1:83" ht="18.75" customHeight="1">
      <c r="A42" s="275"/>
      <c r="B42" s="276" t="s">
        <v>111</v>
      </c>
      <c r="C42" s="276"/>
      <c r="D42" s="276"/>
      <c r="E42" s="276"/>
      <c r="F42" s="276"/>
      <c r="G42" s="276"/>
      <c r="H42" s="276"/>
      <c r="I42" s="276"/>
      <c r="J42" s="276"/>
    </row>
    <row r="43" spans="1:83" ht="18.75" customHeight="1">
      <c r="A43" s="275"/>
      <c r="B43" s="277"/>
      <c r="C43" s="277"/>
      <c r="D43" s="277"/>
      <c r="E43" s="277"/>
      <c r="F43" s="277"/>
      <c r="G43" s="277" t="s">
        <v>98</v>
      </c>
      <c r="H43" s="277"/>
      <c r="I43" s="277"/>
      <c r="J43" s="277"/>
    </row>
    <row r="44" spans="1:83" ht="18.75" customHeight="1">
      <c r="A44" s="275"/>
      <c r="B44" s="277"/>
      <c r="C44" s="277"/>
      <c r="D44" s="277"/>
      <c r="E44" s="277"/>
      <c r="F44" s="277"/>
      <c r="G44" s="277" t="s">
        <v>99</v>
      </c>
      <c r="H44" s="277"/>
      <c r="I44" s="277"/>
      <c r="J44" s="277"/>
    </row>
    <row r="45" spans="1:83" ht="18.75" customHeight="1">
      <c r="A45" s="275"/>
      <c r="B45" s="277"/>
      <c r="C45" s="277" t="s">
        <v>90</v>
      </c>
      <c r="D45" s="277"/>
      <c r="E45" s="277"/>
      <c r="F45" s="277"/>
      <c r="G45" s="277" t="s">
        <v>100</v>
      </c>
      <c r="H45" s="277"/>
      <c r="I45" s="277"/>
      <c r="J45" s="277"/>
    </row>
    <row r="46" spans="1:83" ht="18.75" customHeight="1">
      <c r="A46" s="275"/>
      <c r="B46" s="277"/>
      <c r="C46" s="277" t="s">
        <v>91</v>
      </c>
      <c r="D46" s="277"/>
      <c r="E46" s="277" t="s">
        <v>94</v>
      </c>
      <c r="F46" s="277" t="s">
        <v>96</v>
      </c>
      <c r="G46" s="277" t="s">
        <v>101</v>
      </c>
      <c r="H46" s="277"/>
      <c r="I46" s="277"/>
      <c r="J46" s="277"/>
    </row>
    <row r="47" spans="1:83" ht="18.75" customHeight="1">
      <c r="A47" s="275"/>
      <c r="B47" s="277" t="s">
        <v>88</v>
      </c>
      <c r="C47" s="277" t="s">
        <v>92</v>
      </c>
      <c r="D47" s="277" t="s">
        <v>93</v>
      </c>
      <c r="E47" s="277" t="s">
        <v>95</v>
      </c>
      <c r="F47" s="277" t="s">
        <v>97</v>
      </c>
      <c r="G47" s="278" t="s">
        <v>102</v>
      </c>
      <c r="H47" s="277" t="s">
        <v>103</v>
      </c>
      <c r="I47" s="277" t="s">
        <v>104</v>
      </c>
      <c r="J47" s="277" t="s">
        <v>39</v>
      </c>
    </row>
    <row r="48" spans="1:83" ht="18.75" customHeight="1">
      <c r="A48" s="275"/>
      <c r="B48" s="279" t="s">
        <v>89</v>
      </c>
      <c r="C48" s="279" t="s">
        <v>89</v>
      </c>
      <c r="D48" s="279" t="s">
        <v>89</v>
      </c>
      <c r="E48" s="279" t="s">
        <v>89</v>
      </c>
      <c r="F48" s="279" t="s">
        <v>89</v>
      </c>
      <c r="G48" s="279" t="s">
        <v>89</v>
      </c>
      <c r="H48" s="279" t="s">
        <v>89</v>
      </c>
      <c r="I48" s="279" t="s">
        <v>89</v>
      </c>
      <c r="J48" s="279" t="s">
        <v>89</v>
      </c>
    </row>
    <row r="49" spans="1:10" ht="18.75" customHeight="1">
      <c r="A49" s="280" t="s">
        <v>105</v>
      </c>
      <c r="B49" s="281"/>
      <c r="C49" s="281"/>
      <c r="D49" s="281"/>
      <c r="E49" s="281"/>
      <c r="F49" s="281"/>
      <c r="G49" s="281"/>
      <c r="H49" s="281"/>
      <c r="I49" s="281"/>
      <c r="J49" s="281"/>
    </row>
    <row r="50" spans="1:10" ht="18.75" customHeight="1">
      <c r="A50" s="280" t="s">
        <v>472</v>
      </c>
      <c r="B50" s="282">
        <v>166918773.5</v>
      </c>
      <c r="C50" s="282">
        <v>21429135.219999999</v>
      </c>
      <c r="D50" s="282">
        <v>294185299.12</v>
      </c>
      <c r="E50" s="282">
        <v>21806837.780000005</v>
      </c>
      <c r="F50" s="282">
        <v>7763920.0299999993</v>
      </c>
      <c r="G50" s="282">
        <v>17709537.029999997</v>
      </c>
      <c r="H50" s="282">
        <v>16653560.25</v>
      </c>
      <c r="I50" s="282">
        <v>9268950.5099999998</v>
      </c>
      <c r="J50" s="282">
        <f>SUM(B50:I50)</f>
        <v>555736013.44000006</v>
      </c>
    </row>
    <row r="51" spans="1:10" ht="18.75" customHeight="1">
      <c r="A51" s="280" t="s">
        <v>106</v>
      </c>
      <c r="B51" s="282">
        <v>0</v>
      </c>
      <c r="C51" s="282">
        <v>0</v>
      </c>
      <c r="D51" s="282">
        <v>0</v>
      </c>
      <c r="E51" s="282">
        <v>147321.87</v>
      </c>
      <c r="F51" s="282">
        <v>42000</v>
      </c>
      <c r="G51" s="282">
        <v>0</v>
      </c>
      <c r="H51" s="282">
        <v>0</v>
      </c>
      <c r="I51" s="282">
        <v>0</v>
      </c>
      <c r="J51" s="282">
        <f>SUM(B51:I51)</f>
        <v>189321.87</v>
      </c>
    </row>
    <row r="52" spans="1:10" ht="18.75" customHeight="1">
      <c r="A52" s="280" t="s">
        <v>473</v>
      </c>
      <c r="B52" s="282">
        <v>0</v>
      </c>
      <c r="C52" s="282">
        <v>0</v>
      </c>
      <c r="D52" s="282">
        <v>0</v>
      </c>
      <c r="E52" s="282">
        <v>189397.99</v>
      </c>
      <c r="F52" s="282">
        <v>497331.96</v>
      </c>
      <c r="G52" s="282">
        <v>-673187.8899999999</v>
      </c>
      <c r="H52" s="282">
        <v>0</v>
      </c>
      <c r="I52" s="282">
        <v>0</v>
      </c>
      <c r="J52" s="282">
        <f>SUM(B52:I52)</f>
        <v>13542.060000000056</v>
      </c>
    </row>
    <row r="53" spans="1:10" ht="18.75" customHeight="1">
      <c r="A53" s="280" t="s">
        <v>474</v>
      </c>
      <c r="B53" s="282">
        <v>0</v>
      </c>
      <c r="C53" s="282">
        <v>0</v>
      </c>
      <c r="D53" s="282">
        <v>0</v>
      </c>
      <c r="E53" s="282">
        <v>0</v>
      </c>
      <c r="F53" s="282">
        <v>0</v>
      </c>
      <c r="G53" s="282">
        <v>0</v>
      </c>
      <c r="H53" s="282">
        <v>-6794954.6799999997</v>
      </c>
      <c r="I53" s="282">
        <v>0</v>
      </c>
      <c r="J53" s="282">
        <f>SUM(B53:I53)</f>
        <v>-6794954.6799999997</v>
      </c>
    </row>
    <row r="54" spans="1:10" ht="18.75" customHeight="1">
      <c r="A54" s="280" t="s">
        <v>475</v>
      </c>
      <c r="B54" s="282">
        <v>0</v>
      </c>
      <c r="C54" s="282">
        <v>0</v>
      </c>
      <c r="D54" s="282">
        <v>0</v>
      </c>
      <c r="E54" s="282">
        <v>-17500</v>
      </c>
      <c r="F54" s="282">
        <v>0</v>
      </c>
      <c r="G54" s="282">
        <v>0</v>
      </c>
      <c r="H54" s="282">
        <v>-3168224.3</v>
      </c>
      <c r="I54" s="282">
        <v>0</v>
      </c>
      <c r="J54" s="282">
        <f>SUM(B54:I54)</f>
        <v>-3185724.3</v>
      </c>
    </row>
    <row r="55" spans="1:10" ht="18.75" customHeight="1">
      <c r="A55" s="280" t="s">
        <v>725</v>
      </c>
      <c r="B55" s="283">
        <f>SUM(B50:B54)</f>
        <v>166918773.5</v>
      </c>
      <c r="C55" s="283">
        <f t="shared" ref="C55:J55" si="5">SUM(C50:C54)</f>
        <v>21429135.219999999</v>
      </c>
      <c r="D55" s="283">
        <f t="shared" si="5"/>
        <v>294185299.12</v>
      </c>
      <c r="E55" s="283">
        <f t="shared" si="5"/>
        <v>22126057.640000004</v>
      </c>
      <c r="F55" s="283">
        <f t="shared" si="5"/>
        <v>8303251.9899999993</v>
      </c>
      <c r="G55" s="283">
        <f t="shared" si="5"/>
        <v>17036349.139999997</v>
      </c>
      <c r="H55" s="283">
        <f t="shared" si="5"/>
        <v>6690381.2700000005</v>
      </c>
      <c r="I55" s="283">
        <f t="shared" si="5"/>
        <v>9268950.5099999998</v>
      </c>
      <c r="J55" s="283">
        <f t="shared" si="5"/>
        <v>545958198.3900001</v>
      </c>
    </row>
    <row r="56" spans="1:10" ht="18.75" customHeight="1">
      <c r="A56" s="280" t="s">
        <v>108</v>
      </c>
      <c r="B56" s="282"/>
      <c r="C56" s="282"/>
      <c r="D56" s="282"/>
      <c r="E56" s="282"/>
      <c r="F56" s="282"/>
      <c r="G56" s="282"/>
      <c r="H56" s="282"/>
      <c r="I56" s="282"/>
      <c r="J56" s="282"/>
    </row>
    <row r="57" spans="1:10" ht="18.75" customHeight="1">
      <c r="A57" s="280" t="s">
        <v>472</v>
      </c>
      <c r="B57" s="282">
        <v>0</v>
      </c>
      <c r="C57" s="282">
        <v>12685856.059999999</v>
      </c>
      <c r="D57" s="282">
        <v>71128134.75</v>
      </c>
      <c r="E57" s="282">
        <v>18017889.440000001</v>
      </c>
      <c r="F57" s="282">
        <v>6857216.6600000001</v>
      </c>
      <c r="G57" s="282">
        <v>17396466.039999999</v>
      </c>
      <c r="H57" s="282">
        <v>13042038.380000001</v>
      </c>
      <c r="I57" s="282">
        <v>8688549.3499999996</v>
      </c>
      <c r="J57" s="282">
        <f>SUM(B57:I57)</f>
        <v>147816150.67999998</v>
      </c>
    </row>
    <row r="58" spans="1:10" ht="18.75" customHeight="1">
      <c r="A58" s="280" t="s">
        <v>107</v>
      </c>
      <c r="B58" s="282">
        <v>0</v>
      </c>
      <c r="C58" s="282">
        <v>296572.48</v>
      </c>
      <c r="D58" s="282">
        <v>3504491.04</v>
      </c>
      <c r="E58" s="282">
        <v>1078018.69</v>
      </c>
      <c r="F58" s="282">
        <v>197658.85</v>
      </c>
      <c r="G58" s="282">
        <v>50499.72</v>
      </c>
      <c r="H58" s="282">
        <v>19132.28</v>
      </c>
      <c r="I58" s="282">
        <v>126876.95</v>
      </c>
      <c r="J58" s="282">
        <f>SUM(B58:I58)</f>
        <v>5273250.01</v>
      </c>
    </row>
    <row r="59" spans="1:10" ht="18.75" customHeight="1">
      <c r="A59" s="280" t="s">
        <v>473</v>
      </c>
      <c r="B59" s="282">
        <v>0</v>
      </c>
      <c r="C59" s="282">
        <v>0</v>
      </c>
      <c r="D59" s="282">
        <v>0</v>
      </c>
      <c r="E59" s="282">
        <v>175843.93</v>
      </c>
      <c r="F59" s="282">
        <v>497299.96</v>
      </c>
      <c r="G59" s="282">
        <v>-673143.8899999999</v>
      </c>
      <c r="H59" s="282">
        <v>0</v>
      </c>
      <c r="I59" s="282">
        <v>0</v>
      </c>
      <c r="J59" s="282">
        <f>SUM(B59:I59)</f>
        <v>1.1641532182693481E-10</v>
      </c>
    </row>
    <row r="60" spans="1:10" ht="18.75" customHeight="1">
      <c r="A60" s="280" t="s">
        <v>474</v>
      </c>
      <c r="B60" s="282">
        <v>0</v>
      </c>
      <c r="C60" s="282">
        <v>0</v>
      </c>
      <c r="D60" s="282">
        <v>0</v>
      </c>
      <c r="E60" s="282">
        <v>0</v>
      </c>
      <c r="F60" s="282">
        <v>0</v>
      </c>
      <c r="G60" s="282">
        <v>0</v>
      </c>
      <c r="H60" s="282">
        <v>-3281904.62</v>
      </c>
      <c r="I60" s="282">
        <v>0</v>
      </c>
      <c r="J60" s="282">
        <f>SUM(B60:I60)</f>
        <v>-3281904.62</v>
      </c>
    </row>
    <row r="61" spans="1:10" ht="18.75" customHeight="1">
      <c r="A61" s="280" t="s">
        <v>475</v>
      </c>
      <c r="B61" s="282">
        <v>0</v>
      </c>
      <c r="C61" s="282">
        <v>0</v>
      </c>
      <c r="D61" s="282">
        <v>0</v>
      </c>
      <c r="E61" s="282">
        <v>-17499</v>
      </c>
      <c r="F61" s="282">
        <v>0</v>
      </c>
      <c r="G61" s="282">
        <v>0</v>
      </c>
      <c r="H61" s="282">
        <v>-3168223.3</v>
      </c>
      <c r="I61" s="282">
        <v>0</v>
      </c>
      <c r="J61" s="282">
        <f>SUM(B61:I61)</f>
        <v>-3185722.3</v>
      </c>
    </row>
    <row r="62" spans="1:10" ht="18.75" customHeight="1">
      <c r="A62" s="280" t="s">
        <v>725</v>
      </c>
      <c r="B62" s="283">
        <f>SUM(B56:B61)</f>
        <v>0</v>
      </c>
      <c r="C62" s="283">
        <f t="shared" ref="C62:J62" si="6">SUM(C56:C61)</f>
        <v>12982428.539999999</v>
      </c>
      <c r="D62" s="283">
        <f t="shared" si="6"/>
        <v>74632625.790000007</v>
      </c>
      <c r="E62" s="283">
        <f t="shared" si="6"/>
        <v>19254253.060000002</v>
      </c>
      <c r="F62" s="283">
        <f t="shared" si="6"/>
        <v>7552175.4699999997</v>
      </c>
      <c r="G62" s="283">
        <f t="shared" si="6"/>
        <v>16773821.869999997</v>
      </c>
      <c r="H62" s="283">
        <f t="shared" si="6"/>
        <v>6611042.7399999993</v>
      </c>
      <c r="I62" s="283">
        <f t="shared" si="6"/>
        <v>8815426.2999999989</v>
      </c>
      <c r="J62" s="283">
        <f t="shared" si="6"/>
        <v>146621773.76999995</v>
      </c>
    </row>
    <row r="63" spans="1:10" ht="18.75" customHeight="1">
      <c r="A63" s="280" t="s">
        <v>109</v>
      </c>
      <c r="B63" s="282"/>
      <c r="C63" s="282"/>
      <c r="D63" s="282"/>
      <c r="E63" s="282"/>
      <c r="F63" s="282"/>
      <c r="G63" s="282"/>
      <c r="H63" s="282"/>
      <c r="I63" s="282"/>
      <c r="J63" s="282"/>
    </row>
    <row r="64" spans="1:10" ht="18.75" customHeight="1">
      <c r="A64" s="280" t="s">
        <v>472</v>
      </c>
      <c r="B64" s="282">
        <v>6946575</v>
      </c>
      <c r="C64" s="282">
        <v>0</v>
      </c>
      <c r="D64" s="282">
        <v>775981.32</v>
      </c>
      <c r="E64" s="282">
        <v>0</v>
      </c>
      <c r="F64" s="282">
        <v>0</v>
      </c>
      <c r="G64" s="282">
        <v>0</v>
      </c>
      <c r="H64" s="282">
        <v>0</v>
      </c>
      <c r="I64" s="282">
        <v>0</v>
      </c>
      <c r="J64" s="282">
        <f>SUM(B64:I64)</f>
        <v>7722556.3200000003</v>
      </c>
    </row>
    <row r="65" spans="1:83" ht="18.75" customHeight="1">
      <c r="A65" s="280" t="s">
        <v>476</v>
      </c>
      <c r="B65" s="282">
        <v>0</v>
      </c>
      <c r="C65" s="282">
        <v>0</v>
      </c>
      <c r="D65" s="282">
        <v>0</v>
      </c>
      <c r="E65" s="282">
        <v>0</v>
      </c>
      <c r="F65" s="282">
        <v>0</v>
      </c>
      <c r="G65" s="282">
        <v>0</v>
      </c>
      <c r="H65" s="282">
        <v>0</v>
      </c>
      <c r="I65" s="282">
        <v>0</v>
      </c>
      <c r="J65" s="282"/>
    </row>
    <row r="66" spans="1:83" ht="18.75" customHeight="1">
      <c r="A66" s="280" t="s">
        <v>725</v>
      </c>
      <c r="B66" s="283">
        <f>SUM(B63:B65)</f>
        <v>6946575</v>
      </c>
      <c r="C66" s="283">
        <f t="shared" ref="C66:I66" si="7">SUM(C63:C65)</f>
        <v>0</v>
      </c>
      <c r="D66" s="283">
        <f t="shared" si="7"/>
        <v>775981.32</v>
      </c>
      <c r="E66" s="283">
        <f t="shared" si="7"/>
        <v>0</v>
      </c>
      <c r="F66" s="283">
        <f t="shared" si="7"/>
        <v>0</v>
      </c>
      <c r="G66" s="283">
        <f t="shared" si="7"/>
        <v>0</v>
      </c>
      <c r="H66" s="283">
        <f t="shared" si="7"/>
        <v>0</v>
      </c>
      <c r="I66" s="283">
        <f t="shared" si="7"/>
        <v>0</v>
      </c>
      <c r="J66" s="283">
        <f>SUM(J63:J64)</f>
        <v>7722556.3200000003</v>
      </c>
    </row>
    <row r="67" spans="1:83" ht="5.25" customHeight="1">
      <c r="A67" s="280"/>
      <c r="B67" s="284"/>
      <c r="C67" s="284"/>
      <c r="D67" s="284"/>
      <c r="E67" s="284"/>
      <c r="F67" s="284"/>
      <c r="G67" s="284"/>
      <c r="H67" s="284"/>
      <c r="I67" s="284"/>
      <c r="J67" s="284"/>
      <c r="K67" s="169"/>
      <c r="L67" s="169"/>
      <c r="M67" s="169"/>
      <c r="N67" s="169"/>
      <c r="O67" s="169"/>
      <c r="P67" s="169"/>
      <c r="Q67" s="169"/>
      <c r="R67" s="169"/>
      <c r="S67" s="169"/>
      <c r="T67" s="169"/>
      <c r="U67" s="169"/>
      <c r="V67" s="169"/>
      <c r="W67" s="169"/>
      <c r="X67" s="169"/>
      <c r="Y67" s="169"/>
      <c r="Z67" s="169"/>
      <c r="AA67" s="169"/>
      <c r="AB67" s="169"/>
      <c r="AC67" s="169"/>
      <c r="AD67" s="169"/>
      <c r="AE67" s="169"/>
      <c r="AF67" s="169"/>
      <c r="AG67" s="169"/>
      <c r="AH67" s="169"/>
      <c r="AI67" s="169"/>
      <c r="AJ67" s="169"/>
      <c r="AK67" s="169"/>
      <c r="AL67" s="169"/>
      <c r="AM67" s="169"/>
      <c r="AN67" s="169"/>
      <c r="AO67" s="169"/>
      <c r="AP67" s="169"/>
      <c r="AQ67" s="169"/>
      <c r="AR67" s="169"/>
      <c r="AS67" s="169"/>
      <c r="AT67" s="169"/>
      <c r="AU67" s="169"/>
      <c r="AV67" s="169"/>
      <c r="AW67" s="169"/>
      <c r="AX67" s="169"/>
      <c r="AY67" s="169"/>
      <c r="AZ67" s="169"/>
      <c r="BA67" s="169"/>
      <c r="BB67" s="169"/>
      <c r="BC67" s="169"/>
      <c r="BD67" s="169"/>
      <c r="BE67" s="169"/>
      <c r="BF67" s="169"/>
      <c r="BG67" s="169"/>
      <c r="BH67" s="169"/>
      <c r="BI67" s="169"/>
      <c r="BJ67" s="169"/>
      <c r="BK67" s="169"/>
      <c r="BL67" s="169"/>
      <c r="BM67" s="169"/>
      <c r="BN67" s="169"/>
      <c r="BO67" s="169"/>
      <c r="BP67" s="169"/>
      <c r="BQ67" s="169"/>
      <c r="BR67" s="169"/>
      <c r="BS67" s="169"/>
      <c r="BT67" s="169"/>
      <c r="BU67" s="169"/>
      <c r="BV67" s="169"/>
      <c r="BW67" s="169"/>
      <c r="BX67" s="169"/>
      <c r="BY67" s="169"/>
      <c r="BZ67" s="169"/>
      <c r="CA67" s="169"/>
      <c r="CB67" s="169"/>
      <c r="CC67" s="169"/>
      <c r="CD67" s="169"/>
      <c r="CE67" s="169"/>
    </row>
    <row r="68" spans="1:83" ht="18.75" customHeight="1">
      <c r="A68" s="280" t="s">
        <v>110</v>
      </c>
      <c r="B68" s="282"/>
      <c r="C68" s="282"/>
      <c r="D68" s="282"/>
      <c r="E68" s="282"/>
      <c r="F68" s="282"/>
      <c r="G68" s="282"/>
      <c r="H68" s="282"/>
      <c r="I68" s="282"/>
      <c r="J68" s="282"/>
    </row>
    <row r="69" spans="1:83" ht="18.75" customHeight="1" thickBot="1">
      <c r="A69" s="280" t="s">
        <v>472</v>
      </c>
      <c r="B69" s="285">
        <f t="shared" ref="B69:J69" si="8">B50-B57-B64</f>
        <v>159972198.5</v>
      </c>
      <c r="C69" s="285">
        <f t="shared" si="8"/>
        <v>8743279.1600000001</v>
      </c>
      <c r="D69" s="285">
        <f t="shared" si="8"/>
        <v>222281183.05000001</v>
      </c>
      <c r="E69" s="285">
        <f t="shared" si="8"/>
        <v>3788948.3400000036</v>
      </c>
      <c r="F69" s="285">
        <f t="shared" si="8"/>
        <v>906703.36999999918</v>
      </c>
      <c r="G69" s="285">
        <f t="shared" si="8"/>
        <v>313070.98999999836</v>
      </c>
      <c r="H69" s="285">
        <f t="shared" si="8"/>
        <v>3611521.8699999992</v>
      </c>
      <c r="I69" s="285">
        <f t="shared" si="8"/>
        <v>580401.16000000015</v>
      </c>
      <c r="J69" s="285">
        <f t="shared" si="8"/>
        <v>400197306.44000012</v>
      </c>
    </row>
    <row r="70" spans="1:83" ht="18.75" customHeight="1" thickTop="1" thickBot="1">
      <c r="A70" s="280" t="s">
        <v>725</v>
      </c>
      <c r="B70" s="289">
        <f t="shared" ref="B70:J70" si="9">B55-B62-B66</f>
        <v>159972198.5</v>
      </c>
      <c r="C70" s="289">
        <f t="shared" si="9"/>
        <v>8446706.6799999997</v>
      </c>
      <c r="D70" s="289">
        <f t="shared" si="9"/>
        <v>218776692.00999999</v>
      </c>
      <c r="E70" s="289">
        <f t="shared" si="9"/>
        <v>2871804.5800000019</v>
      </c>
      <c r="F70" s="289">
        <f t="shared" si="9"/>
        <v>751076.51999999955</v>
      </c>
      <c r="G70" s="289">
        <f t="shared" si="9"/>
        <v>262527.26999999955</v>
      </c>
      <c r="H70" s="289">
        <f t="shared" si="9"/>
        <v>79338.530000001192</v>
      </c>
      <c r="I70" s="289">
        <f t="shared" si="9"/>
        <v>453524.21000000089</v>
      </c>
      <c r="J70" s="289">
        <f t="shared" si="9"/>
        <v>391613868.30000013</v>
      </c>
    </row>
    <row r="71" spans="1:83" ht="5.25" customHeight="1" thickTop="1">
      <c r="A71" s="280"/>
      <c r="B71" s="282"/>
      <c r="C71" s="282"/>
      <c r="D71" s="282"/>
      <c r="E71" s="282"/>
      <c r="F71" s="282"/>
      <c r="G71" s="282"/>
      <c r="H71" s="282"/>
      <c r="I71" s="282"/>
      <c r="J71" s="282"/>
      <c r="K71" s="169"/>
      <c r="L71" s="169"/>
      <c r="M71" s="169"/>
      <c r="N71" s="169"/>
      <c r="O71" s="169"/>
      <c r="P71" s="169"/>
      <c r="Q71" s="169"/>
      <c r="R71" s="169"/>
      <c r="S71" s="169"/>
      <c r="T71" s="169"/>
      <c r="U71" s="169"/>
      <c r="V71" s="169"/>
      <c r="W71" s="169"/>
      <c r="X71" s="169"/>
      <c r="Y71" s="169"/>
      <c r="Z71" s="169"/>
      <c r="AA71" s="169"/>
      <c r="AB71" s="169"/>
      <c r="AC71" s="169"/>
      <c r="AD71" s="169"/>
      <c r="AE71" s="169"/>
      <c r="AF71" s="169"/>
      <c r="AG71" s="169"/>
      <c r="AH71" s="169"/>
      <c r="AI71" s="169"/>
      <c r="AJ71" s="169"/>
      <c r="AK71" s="169"/>
      <c r="AL71" s="169"/>
      <c r="AM71" s="169"/>
      <c r="AN71" s="169"/>
      <c r="AO71" s="169"/>
      <c r="AP71" s="169"/>
      <c r="AQ71" s="169"/>
      <c r="AR71" s="169"/>
      <c r="AS71" s="169"/>
      <c r="AT71" s="169"/>
      <c r="AU71" s="169"/>
      <c r="AV71" s="169"/>
      <c r="AW71" s="169"/>
      <c r="AX71" s="169"/>
      <c r="AY71" s="169"/>
      <c r="AZ71" s="169"/>
      <c r="BA71" s="169"/>
      <c r="BB71" s="169"/>
      <c r="BC71" s="169"/>
      <c r="BD71" s="169"/>
      <c r="BE71" s="169"/>
      <c r="BF71" s="169"/>
      <c r="BG71" s="169"/>
      <c r="BH71" s="169"/>
      <c r="BI71" s="169"/>
      <c r="BJ71" s="169"/>
      <c r="BK71" s="169"/>
      <c r="BL71" s="169"/>
      <c r="BM71" s="169"/>
      <c r="BN71" s="169"/>
      <c r="BO71" s="169"/>
      <c r="BP71" s="169"/>
      <c r="BQ71" s="169"/>
      <c r="BR71" s="169"/>
      <c r="BS71" s="169"/>
      <c r="BT71" s="169"/>
      <c r="BU71" s="169"/>
      <c r="BV71" s="169"/>
      <c r="BW71" s="169"/>
      <c r="BX71" s="169"/>
      <c r="BY71" s="169"/>
      <c r="BZ71" s="169"/>
      <c r="CA71" s="169"/>
      <c r="CB71" s="169"/>
      <c r="CC71" s="169"/>
      <c r="CD71" s="169"/>
      <c r="CE71" s="169"/>
    </row>
    <row r="72" spans="1:83" ht="18.75" customHeight="1">
      <c r="A72" s="286" t="s">
        <v>726</v>
      </c>
      <c r="B72" s="282"/>
      <c r="C72" s="282"/>
      <c r="D72" s="282"/>
      <c r="E72" s="282"/>
      <c r="F72" s="282"/>
      <c r="G72" s="282"/>
      <c r="H72" s="282"/>
      <c r="I72" s="282"/>
      <c r="J72" s="282"/>
    </row>
    <row r="73" spans="1:83" ht="18.75" customHeight="1">
      <c r="A73" s="286" t="s">
        <v>831</v>
      </c>
      <c r="B73" s="282"/>
      <c r="C73" s="282"/>
      <c r="D73" s="282"/>
      <c r="E73" s="282"/>
      <c r="F73" s="282"/>
      <c r="G73" s="282"/>
      <c r="H73" s="282"/>
      <c r="I73" s="282"/>
      <c r="J73" s="282"/>
    </row>
    <row r="74" spans="1:83" ht="6.75" customHeight="1">
      <c r="A74" s="286"/>
      <c r="B74" s="282"/>
      <c r="C74" s="282"/>
      <c r="D74" s="282"/>
      <c r="E74" s="282"/>
      <c r="F74" s="282"/>
      <c r="G74" s="282"/>
      <c r="H74" s="282"/>
      <c r="I74" s="282"/>
      <c r="J74" s="282"/>
    </row>
    <row r="75" spans="1:83" ht="18.75" customHeight="1">
      <c r="A75" s="177" t="s">
        <v>42</v>
      </c>
      <c r="B75" s="178"/>
      <c r="C75" s="178"/>
      <c r="D75" s="178"/>
      <c r="E75" s="178"/>
      <c r="F75" s="178"/>
      <c r="G75" s="287"/>
      <c r="H75" s="287"/>
      <c r="I75" s="288"/>
      <c r="J75" s="179"/>
    </row>
    <row r="76" spans="1:83" ht="18.75" customHeight="1">
      <c r="A76" s="177" t="s">
        <v>43</v>
      </c>
      <c r="B76" s="178"/>
      <c r="C76" s="178"/>
      <c r="D76" s="178"/>
      <c r="E76" s="178"/>
      <c r="F76" s="178"/>
      <c r="G76" s="287"/>
      <c r="H76" s="287"/>
      <c r="I76" s="288"/>
      <c r="J76" s="179"/>
    </row>
  </sheetData>
  <pageMargins left="0.74803149606299202" right="0.196850393700787" top="0.62992125984252001" bottom="0.35433070866141703" header="0.196850393700787" footer="0.196850393700787"/>
  <pageSetup paperSize="9" scale="82" orientation="landscape" r:id="rId1"/>
  <headerFooter alignWithMargins="0"/>
  <rowBreaks count="1" manualBreakCount="1">
    <brk id="38"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18</vt:i4>
      </vt:variant>
    </vt:vector>
  </HeadingPairs>
  <TitlesOfParts>
    <vt:vector size="36" baseType="lpstr">
      <vt:lpstr>Note 1-3</vt:lpstr>
      <vt:lpstr>P4-6</vt:lpstr>
      <vt:lpstr>P7-11</vt:lpstr>
      <vt:lpstr>P12</vt:lpstr>
      <vt:lpstr>P13-17</vt:lpstr>
      <vt:lpstr>P18</vt:lpstr>
      <vt:lpstr>P19</vt:lpstr>
      <vt:lpstr>P20</vt:lpstr>
      <vt:lpstr>P21-22</vt:lpstr>
      <vt:lpstr>P23</vt:lpstr>
      <vt:lpstr>P24</vt:lpstr>
      <vt:lpstr>P25</vt:lpstr>
      <vt:lpstr>P26-30</vt:lpstr>
      <vt:lpstr>P31</vt:lpstr>
      <vt:lpstr>P32-35</vt:lpstr>
      <vt:lpstr>P36</vt:lpstr>
      <vt:lpstr>P37</vt:lpstr>
      <vt:lpstr>P38-40</vt:lpstr>
      <vt:lpstr>'Note 1-3'!Print_Area</vt:lpstr>
      <vt:lpstr>'P12'!Print_Area</vt:lpstr>
      <vt:lpstr>'P13-17'!Print_Area</vt:lpstr>
      <vt:lpstr>'P18'!Print_Area</vt:lpstr>
      <vt:lpstr>'P19'!Print_Area</vt:lpstr>
      <vt:lpstr>'P20'!Print_Area</vt:lpstr>
      <vt:lpstr>'P21-22'!Print_Area</vt:lpstr>
      <vt:lpstr>'P23'!Print_Area</vt:lpstr>
      <vt:lpstr>'P24'!Print_Area</vt:lpstr>
      <vt:lpstr>'P25'!Print_Area</vt:lpstr>
      <vt:lpstr>'P26-30'!Print_Area</vt:lpstr>
      <vt:lpstr>'P31'!Print_Area</vt:lpstr>
      <vt:lpstr>'P32-35'!Print_Area</vt:lpstr>
      <vt:lpstr>'P36'!Print_Area</vt:lpstr>
      <vt:lpstr>'P37'!Print_Area</vt:lpstr>
      <vt:lpstr>'P38-40'!Print_Area</vt:lpstr>
      <vt:lpstr>'P4-6'!Print_Area</vt:lpstr>
      <vt:lpstr>'P7-11'!Print_Area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User</cp:lastModifiedBy>
  <cp:lastPrinted>2020-08-14T14:28:42Z</cp:lastPrinted>
  <dcterms:created xsi:type="dcterms:W3CDTF">2014-05-07T14:00:14Z</dcterms:created>
  <dcterms:modified xsi:type="dcterms:W3CDTF">2020-08-14T14:30:41Z</dcterms:modified>
</cp:coreProperties>
</file>